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040" windowHeight="8430" activeTab="1"/>
  </bookViews>
  <sheets>
    <sheet name="приложение 1" sheetId="1" r:id="rId1"/>
    <sheet name="приложение 3" sheetId="3" r:id="rId2"/>
    <sheet name="приложение 2" sheetId="2" r:id="rId3"/>
  </sheets>
  <definedNames>
    <definedName name="_xlnm._FilterDatabase" localSheetId="0" hidden="1">'приложение 1'!$A$16:$J$75</definedName>
    <definedName name="_xlnm.Print_Area" localSheetId="0">'приложение 1'!$A$1:$K$75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2" l="1"/>
  <c r="B27" i="2"/>
  <c r="B26" i="2"/>
  <c r="B23" i="2"/>
  <c r="J28" i="2"/>
  <c r="J27" i="2"/>
  <c r="J26" i="2"/>
  <c r="J23" i="2" s="1"/>
  <c r="K74" i="1"/>
  <c r="K73" i="1"/>
  <c r="K70" i="1"/>
  <c r="K69" i="1"/>
  <c r="K68" i="1"/>
  <c r="K72" i="1" s="1"/>
  <c r="K63" i="1"/>
  <c r="K59" i="1"/>
  <c r="K55" i="1"/>
  <c r="K67" i="1" l="1"/>
  <c r="K71" i="1" s="1"/>
  <c r="J70" i="1"/>
  <c r="J69" i="1"/>
  <c r="J68" i="1"/>
  <c r="J59" i="1"/>
  <c r="I59" i="1"/>
  <c r="H59" i="1"/>
  <c r="G59" i="1"/>
  <c r="F59" i="1"/>
  <c r="E59" i="1"/>
  <c r="D59" i="1"/>
  <c r="I26" i="3" l="1"/>
  <c r="H27" i="2"/>
  <c r="H26" i="2"/>
  <c r="I57" i="1"/>
  <c r="I56" i="1"/>
  <c r="J63" i="1" l="1"/>
  <c r="I63" i="1"/>
  <c r="H63" i="1"/>
  <c r="G63" i="1"/>
  <c r="F63" i="1"/>
  <c r="E63" i="1"/>
  <c r="D63" i="1"/>
  <c r="J74" i="1"/>
  <c r="I28" i="2" s="1"/>
  <c r="I70" i="1"/>
  <c r="I74" i="1" s="1"/>
  <c r="H28" i="2" s="1"/>
  <c r="H70" i="1"/>
  <c r="H74" i="1" s="1"/>
  <c r="G28" i="2" s="1"/>
  <c r="G70" i="1"/>
  <c r="G74" i="1" s="1"/>
  <c r="F28" i="2" s="1"/>
  <c r="F70" i="1"/>
  <c r="F74" i="1" s="1"/>
  <c r="E28" i="2" s="1"/>
  <c r="E70" i="1"/>
  <c r="E74" i="1" s="1"/>
  <c r="D28" i="2" s="1"/>
  <c r="J73" i="1"/>
  <c r="I27" i="2" s="1"/>
  <c r="I69" i="1"/>
  <c r="I73" i="1" s="1"/>
  <c r="H69" i="1"/>
  <c r="H73" i="1" s="1"/>
  <c r="G27" i="2" s="1"/>
  <c r="G69" i="1"/>
  <c r="G73" i="1" s="1"/>
  <c r="F27" i="2" s="1"/>
  <c r="F69" i="1"/>
  <c r="F73" i="1" s="1"/>
  <c r="E27" i="2" s="1"/>
  <c r="E69" i="1"/>
  <c r="E73" i="1" s="1"/>
  <c r="D27" i="2" s="1"/>
  <c r="J72" i="1"/>
  <c r="I26" i="2" s="1"/>
  <c r="I68" i="1"/>
  <c r="I72" i="1" s="1"/>
  <c r="H68" i="1"/>
  <c r="H72" i="1" s="1"/>
  <c r="G26" i="2" s="1"/>
  <c r="G68" i="1"/>
  <c r="G72" i="1" s="1"/>
  <c r="F26" i="2" s="1"/>
  <c r="F68" i="1"/>
  <c r="F72" i="1" s="1"/>
  <c r="E26" i="2" s="1"/>
  <c r="E68" i="1"/>
  <c r="E72" i="1" s="1"/>
  <c r="D26" i="2" s="1"/>
  <c r="D70" i="1"/>
  <c r="D74" i="1" s="1"/>
  <c r="C28" i="2" s="1"/>
  <c r="D69" i="1"/>
  <c r="D73" i="1" s="1"/>
  <c r="C27" i="2" s="1"/>
  <c r="D68" i="1"/>
  <c r="D72" i="1" s="1"/>
  <c r="C26" i="2" s="1"/>
  <c r="J55" i="1"/>
  <c r="J67" i="1" s="1"/>
  <c r="I55" i="1"/>
  <c r="I67" i="1" s="1"/>
  <c r="I71" i="1" s="1"/>
  <c r="H55" i="1"/>
  <c r="H67" i="1" s="1"/>
  <c r="H71" i="1" s="1"/>
  <c r="G55" i="1"/>
  <c r="F55" i="1"/>
  <c r="E55" i="1"/>
  <c r="D55" i="1"/>
  <c r="J71" i="1" l="1"/>
  <c r="C23" i="2"/>
  <c r="E23" i="2"/>
  <c r="F23" i="2"/>
  <c r="I23" i="2"/>
  <c r="D23" i="2"/>
  <c r="G23" i="2"/>
  <c r="H23" i="2"/>
  <c r="F67" i="1"/>
  <c r="F71" i="1" s="1"/>
  <c r="E67" i="1"/>
  <c r="E71" i="1" s="1"/>
  <c r="G67" i="1"/>
  <c r="G71" i="1" s="1"/>
  <c r="D67" i="1"/>
  <c r="D71" i="1" s="1"/>
</calcChain>
</file>

<file path=xl/sharedStrings.xml><?xml version="1.0" encoding="utf-8"?>
<sst xmlns="http://schemas.openxmlformats.org/spreadsheetml/2006/main" count="150" uniqueCount="93">
  <si>
    <t>Наименование мероприятия</t>
  </si>
  <si>
    <t>Объем финансирования мероприятия, тыс.руб.</t>
  </si>
  <si>
    <t>Объем финансирования мероприятий по годам, в тыс. руб.</t>
  </si>
  <si>
    <t>Задача1: Выявление организаторов общественных инициатив, координация и обеспечение их деятельности</t>
  </si>
  <si>
    <t>1.</t>
  </si>
  <si>
    <t>Всего затрат</t>
  </si>
  <si>
    <t>Местный бюджет</t>
  </si>
  <si>
    <t>Областной бюджет</t>
  </si>
  <si>
    <t>Внебюджетные источники</t>
  </si>
  <si>
    <t>2.</t>
  </si>
  <si>
    <t xml:space="preserve">Проведение регулярных встреч  должностных лиц органов местного самоуправления Каргатского  района, депутатов Совета депутатов Каргатского района с гражданами  по месту жительства, ведение личного приема граждан на территориях ТОС  </t>
  </si>
  <si>
    <t>Итого по задаче:</t>
  </si>
  <si>
    <r>
      <t xml:space="preserve"> </t>
    </r>
    <r>
      <rPr>
        <b/>
        <sz val="12"/>
        <color rgb="FF000000"/>
        <rFont val="Times New Roman"/>
        <family val="1"/>
        <charset val="204"/>
      </rPr>
      <t>Задача 2: Формирование и совершенствование нормативно правовой и экономической базы ТОС, создание механизма регулирования самодеятельности населения по решению собственных  и одновременно общественно-значимых вопросов</t>
    </r>
  </si>
  <si>
    <t>Разработка правовой базы, регламентирующей деятельность ТОС</t>
  </si>
  <si>
    <t xml:space="preserve">Итого по задаче: </t>
  </si>
  <si>
    <t>Задачи 3: Осуществление взаимодействия органов местного самоуправления с органами ТОС и общественными объединениями по вопросам развития ТОС</t>
  </si>
  <si>
    <t>Включение представителей органов ТОС в состав советов, комиссий, рабочих групп создаваемых в органах местного самоуправления, в целях вовлечения населения в принятие управленческих решений</t>
  </si>
  <si>
    <t>Задача 4: Материальная поддержка мероприятий проводимых ТОС</t>
  </si>
  <si>
    <t xml:space="preserve">Подведение итогов деятельности ТОС </t>
  </si>
  <si>
    <r>
      <t>Итого по задаче</t>
    </r>
    <r>
      <rPr>
        <sz val="12"/>
        <color rgb="FF000000"/>
        <rFont val="Times New Roman"/>
        <family val="1"/>
        <charset val="204"/>
      </rPr>
      <t xml:space="preserve">: </t>
    </r>
  </si>
  <si>
    <t>Итого по муниципальной программе:</t>
  </si>
  <si>
    <t>Проведение совместных мероприятий  органов местного самоуправления, депутатского корпуса  и  органов ТОС</t>
  </si>
  <si>
    <t>Обучение членов ТОС, проведение семинаров для представителей органов ТОС (информирование о новых формах работы ТОС, об опыте работы ТОС других муниципальных образованиях)</t>
  </si>
  <si>
    <t>Приложение №1</t>
  </si>
  <si>
    <t>к постановлению администрации Каргатского района Новосибирской области</t>
  </si>
  <si>
    <t>* указываются прогнозные объемы</t>
  </si>
  <si>
    <t>2021*</t>
  </si>
  <si>
    <t>2022*</t>
  </si>
  <si>
    <t>2023*</t>
  </si>
  <si>
    <t>2024*</t>
  </si>
  <si>
    <t>Источники и объемы расходов по программе</t>
  </si>
  <si>
    <t>Примечание</t>
  </si>
  <si>
    <t>всего</t>
  </si>
  <si>
    <t>в том числе по годам реализации программы</t>
  </si>
  <si>
    <t>2018 год</t>
  </si>
  <si>
    <t>2019  год</t>
  </si>
  <si>
    <t>2020  год</t>
  </si>
  <si>
    <t>Всего финансовых затрат,</t>
  </si>
  <si>
    <t>в том числе за счет:</t>
  </si>
  <si>
    <t>средств внебюджетных источников</t>
  </si>
  <si>
    <t xml:space="preserve">                                 Финансовые затраты, тыс. руб.</t>
  </si>
  <si>
    <t>средств областного бюджета НСО</t>
  </si>
  <si>
    <t>средств местного бюджета Каргатского района</t>
  </si>
  <si>
    <t>2021 год*</t>
  </si>
  <si>
    <t>2022 год*</t>
  </si>
  <si>
    <t>2023 год*</t>
  </si>
  <si>
    <t>2024 год*</t>
  </si>
  <si>
    <t xml:space="preserve">* указываются прогнозные объемы </t>
  </si>
  <si>
    <t>Организация и проведение конкурса социально значимых проектов для ТОС по направлениям:                                           • создание условий и организации обустройства мест для массового отдыха и занятия физической культурой и спортом;
• организация благоустройства и озеленения территории;
• содержание мест захоронения;
• участие в организации деятельности по сбору (в том числе раздельному сбору) и транспортированию твердых коммунальных отходов.</t>
  </si>
  <si>
    <t>Мероприятие, № п/п</t>
  </si>
  <si>
    <t>средства Федерального  бюджета</t>
  </si>
  <si>
    <t>Приложение №2</t>
  </si>
  <si>
    <t>Цель/задачи, требующие решения для достижения цели</t>
  </si>
  <si>
    <t>Наименование целевого индикатора</t>
  </si>
  <si>
    <t>Ед. измерения</t>
  </si>
  <si>
    <t>Значение целевого индикатора</t>
  </si>
  <si>
    <t>в том числе по годам</t>
  </si>
  <si>
    <t>2019 год</t>
  </si>
  <si>
    <t>2020 год</t>
  </si>
  <si>
    <r>
      <t xml:space="preserve">Цель: </t>
    </r>
    <r>
      <rPr>
        <sz val="12"/>
        <color theme="1"/>
        <rFont val="Times New Roman"/>
        <family val="1"/>
        <charset val="204"/>
      </rPr>
      <t>Обеспечение благоприятных условий развития ТОС на территории Каргатского района Новосибирской области</t>
    </r>
  </si>
  <si>
    <r>
      <t>Задача 1</t>
    </r>
    <r>
      <rPr>
        <sz val="11"/>
        <color theme="1"/>
        <rFont val="Times New Roman"/>
        <family val="1"/>
        <charset val="204"/>
      </rPr>
      <t xml:space="preserve">: </t>
    </r>
    <r>
      <rPr>
        <sz val="12"/>
        <color theme="1"/>
        <rFont val="Times New Roman"/>
        <family val="1"/>
        <charset val="204"/>
      </rPr>
      <t>Выявление организаторов общественных инициатив, координация и обеспечение их деятельности</t>
    </r>
  </si>
  <si>
    <t>Процент</t>
  </si>
  <si>
    <t>Единиц</t>
  </si>
  <si>
    <t>Тыс. руб.</t>
  </si>
  <si>
    <r>
      <t>Задача 3</t>
    </r>
    <r>
      <rPr>
        <sz val="11"/>
        <color theme="1"/>
        <rFont val="Times New Roman"/>
        <family val="1"/>
        <charset val="204"/>
      </rPr>
      <t xml:space="preserve">: </t>
    </r>
    <r>
      <rPr>
        <sz val="12"/>
        <color theme="1"/>
        <rFont val="Times New Roman"/>
        <family val="1"/>
        <charset val="204"/>
      </rPr>
      <t>Осуществление взаимодействия органов местного самоуправления с органами ТОС и общественными объединениями по вопросам развития ТОС</t>
    </r>
  </si>
  <si>
    <t>3.1. Количество граждан принявших, участие в заседании Координационного Совета</t>
  </si>
  <si>
    <t>Человек</t>
  </si>
  <si>
    <r>
      <t>Задача 4</t>
    </r>
    <r>
      <rPr>
        <sz val="11"/>
        <color theme="1"/>
        <rFont val="Times New Roman"/>
        <family val="1"/>
        <charset val="204"/>
      </rPr>
      <t xml:space="preserve">: </t>
    </r>
    <r>
      <rPr>
        <sz val="12"/>
        <color theme="1"/>
        <rFont val="Times New Roman"/>
        <family val="1"/>
        <charset val="204"/>
      </rPr>
      <t>Материальная поддержка мероприятий проводимых ТОС</t>
    </r>
  </si>
  <si>
    <r>
      <t>Задача 2</t>
    </r>
    <r>
      <rPr>
        <sz val="11"/>
        <color theme="1"/>
        <rFont val="Times New Roman"/>
        <family val="1"/>
        <charset val="204"/>
      </rPr>
      <t xml:space="preserve">: </t>
    </r>
    <r>
      <rPr>
        <sz val="12"/>
        <color theme="1"/>
        <rFont val="Times New Roman"/>
        <family val="1"/>
        <charset val="204"/>
      </rPr>
      <t>Формирование и совершенствование нормативно правовой и экономической базы ТОС, создание механизма регулирования самодеятельности населения по решению собственных и одновременно общественно-значимых вопросов</t>
    </r>
  </si>
  <si>
    <t>2.1. Количество проведенных семинаров и образовательных мероприятий для членов ТОС</t>
  </si>
  <si>
    <t>2.2 Общая сумма финансовой поддержки на обучение членов ТОС</t>
  </si>
  <si>
    <t>4.2. Количество граждан принявших участие в конкурсах «Лучший ТОС» и «Лучший активист ТОС»</t>
  </si>
  <si>
    <t>2021 год</t>
  </si>
  <si>
    <t>2022 год</t>
  </si>
  <si>
    <t>2023 год</t>
  </si>
  <si>
    <t>2024 год</t>
  </si>
  <si>
    <t>1.1. Доля населения Каргатского района охваченная деятельностью ТОС</t>
  </si>
  <si>
    <t>1.2. Количество действующих ТОС на территории Каргатского района</t>
  </si>
  <si>
    <t>4.1. Общая сумма финансовой поддержки, полученная ТОСами в течение календарного года</t>
  </si>
  <si>
    <t>Приложение №3</t>
  </si>
  <si>
    <t>3.</t>
  </si>
  <si>
    <t>Проведение конкурса среди ТОС в целях предоставления финансовой поддержки</t>
  </si>
  <si>
    <t xml:space="preserve">«ПРИЛОЖЕНИЕ №1
 к муниципальной программе «Развитие и поддержка территориального общественного самоуправления  на территории Каргатского района Новосибирской области на 2018 – 2025 годы»
</t>
  </si>
  <si>
    <t>Цели, задачи и целевые индикаторы муниципальной программы «Развитие и поддержка территориального общественного самоуправления на территории Каргатского района Новосибирской области на 2018 – 2025 годы»</t>
  </si>
  <si>
    <t>2025 год</t>
  </si>
  <si>
    <t xml:space="preserve">«ПРИЛОЖЕНИЕ №3
 к муниципальной программе «Развитие и поддержка территориального общественного самоуправления  на территории Каргатского района Новосибирской области на 2018 – 2025 годы»
</t>
  </si>
  <si>
    <t xml:space="preserve">Мероприятия и ресурсное обеспечение реализации муниципальной программы «Развитие и поддержка территориального общественного самоуправления на территории Каргатского района Новосибирской области на 2018 – 2025 годы»
</t>
  </si>
  <si>
    <t>2025*</t>
  </si>
  <si>
    <t>2025 год*</t>
  </si>
  <si>
    <t xml:space="preserve">«ПРИЛОЖЕНИЕ №4
 к муниципальной программе «Развитие и поддержка территориального общественного самоуправления  на территории Каргатского района Новосибирской области на 2018 – 2025 годы»
</t>
  </si>
  <si>
    <t>Сводные финансовые затраты муниципальной программы «Развитие и поддержка территориального общественного самоуправления на территории Каргатского района Новосибирской области на 2018 – 2025 годы»</t>
  </si>
  <si>
    <t xml:space="preserve">от 02.11.2024 года № 621/82-п </t>
  </si>
  <si>
    <t>от 02.11.2024 года № 621/82-п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</si>
</sst>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11" xfId="0" applyBorder="1" applyAlignment="1">
      <alignment vertical="top" wrapText="1"/>
    </xf>
    <xf numFmtId="0" fontId="2" fillId="0" borderId="15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3" fillId="0" borderId="34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45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2" fillId="0" borderId="46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64" fontId="3" fillId="0" borderId="29" xfId="0" applyNumberFormat="1" applyFont="1" applyBorder="1" applyAlignment="1">
      <alignment horizontal="center" vertical="center" wrapText="1"/>
    </xf>
    <xf numFmtId="164" fontId="2" fillId="0" borderId="22" xfId="0" applyNumberFormat="1" applyFont="1" applyBorder="1" applyAlignment="1">
      <alignment horizontal="center" vertical="center" wrapText="1"/>
    </xf>
    <xf numFmtId="164" fontId="3" fillId="0" borderId="26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164" fontId="2" fillId="0" borderId="29" xfId="0" applyNumberFormat="1" applyFont="1" applyBorder="1" applyAlignment="1">
      <alignment horizontal="center" vertical="center" wrapText="1"/>
    </xf>
    <xf numFmtId="164" fontId="2" fillId="0" borderId="28" xfId="0" applyNumberFormat="1" applyFont="1" applyBorder="1" applyAlignment="1">
      <alignment horizontal="center" vertical="center" wrapText="1"/>
    </xf>
    <xf numFmtId="164" fontId="2" fillId="0" borderId="30" xfId="0" applyNumberFormat="1" applyFont="1" applyBorder="1" applyAlignment="1">
      <alignment horizontal="center" vertical="center" wrapText="1"/>
    </xf>
    <xf numFmtId="164" fontId="2" fillId="0" borderId="26" xfId="0" applyNumberFormat="1" applyFont="1" applyBorder="1" applyAlignment="1">
      <alignment horizontal="center" vertical="center" wrapText="1"/>
    </xf>
    <xf numFmtId="164" fontId="4" fillId="0" borderId="31" xfId="0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2" fillId="0" borderId="1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8" fillId="0" borderId="18" xfId="0" applyFont="1" applyBorder="1" applyAlignment="1">
      <alignment vertical="center" wrapText="1"/>
    </xf>
    <xf numFmtId="0" fontId="5" fillId="0" borderId="38" xfId="0" applyFont="1" applyBorder="1" applyAlignment="1">
      <alignment vertical="center" wrapText="1"/>
    </xf>
    <xf numFmtId="0" fontId="5" fillId="0" borderId="39" xfId="0" applyFont="1" applyBorder="1" applyAlignment="1">
      <alignment vertical="center" wrapText="1"/>
    </xf>
    <xf numFmtId="0" fontId="5" fillId="0" borderId="37" xfId="0" applyFont="1" applyBorder="1" applyAlignment="1">
      <alignment vertical="center" wrapText="1"/>
    </xf>
    <xf numFmtId="0" fontId="5" fillId="0" borderId="28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vertical="center" wrapText="1"/>
    </xf>
    <xf numFmtId="164" fontId="5" fillId="0" borderId="21" xfId="0" applyNumberFormat="1" applyFont="1" applyBorder="1" applyAlignment="1">
      <alignment horizontal="center" vertical="center"/>
    </xf>
    <xf numFmtId="164" fontId="5" fillId="0" borderId="26" xfId="0" applyNumberFormat="1" applyFont="1" applyBorder="1" applyAlignment="1">
      <alignment horizontal="center" vertical="center"/>
    </xf>
    <xf numFmtId="164" fontId="5" fillId="0" borderId="29" xfId="0" applyNumberFormat="1" applyFont="1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 vertical="center" wrapText="1"/>
    </xf>
    <xf numFmtId="164" fontId="5" fillId="0" borderId="30" xfId="0" applyNumberFormat="1" applyFont="1" applyBorder="1" applyAlignment="1">
      <alignment horizontal="center" vertical="center" wrapText="1"/>
    </xf>
    <xf numFmtId="164" fontId="9" fillId="0" borderId="2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4" fontId="3" fillId="0" borderId="30" xfId="0" applyNumberFormat="1" applyFont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2" fillId="2" borderId="22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center" wrapText="1"/>
    </xf>
    <xf numFmtId="164" fontId="3" fillId="2" borderId="26" xfId="0" applyNumberFormat="1" applyFont="1" applyFill="1" applyBorder="1" applyAlignment="1">
      <alignment horizontal="center" vertical="center" wrapText="1"/>
    </xf>
    <xf numFmtId="164" fontId="8" fillId="0" borderId="16" xfId="0" applyNumberFormat="1" applyFont="1" applyBorder="1" applyAlignment="1">
      <alignment vertical="center" wrapText="1"/>
    </xf>
    <xf numFmtId="164" fontId="8" fillId="0" borderId="40" xfId="0" applyNumberFormat="1" applyFont="1" applyBorder="1" applyAlignment="1">
      <alignment vertical="center" wrapText="1"/>
    </xf>
    <xf numFmtId="164" fontId="8" fillId="0" borderId="41" xfId="0" applyNumberFormat="1" applyFont="1" applyBorder="1" applyAlignment="1">
      <alignment vertical="center" wrapText="1"/>
    </xf>
    <xf numFmtId="164" fontId="0" fillId="2" borderId="21" xfId="0" applyNumberFormat="1" applyFill="1" applyBorder="1" applyAlignment="1">
      <alignment horizontal="center" vertical="center"/>
    </xf>
    <xf numFmtId="164" fontId="5" fillId="2" borderId="2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0" fillId="0" borderId="21" xfId="0" applyBorder="1"/>
    <xf numFmtId="0" fontId="5" fillId="0" borderId="21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center" wrapText="1"/>
    </xf>
    <xf numFmtId="0" fontId="12" fillId="0" borderId="21" xfId="0" applyFont="1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8" fillId="0" borderId="53" xfId="0" applyFont="1" applyBorder="1" applyAlignment="1">
      <alignment horizontal="center" vertical="center" wrapText="1"/>
    </xf>
    <xf numFmtId="164" fontId="10" fillId="0" borderId="21" xfId="0" applyNumberFormat="1" applyFont="1" applyBorder="1" applyAlignment="1">
      <alignment horizontal="center" wrapText="1"/>
    </xf>
    <xf numFmtId="164" fontId="0" fillId="0" borderId="21" xfId="0" applyNumberFormat="1" applyBorder="1" applyAlignment="1">
      <alignment horizontal="center"/>
    </xf>
    <xf numFmtId="0" fontId="13" fillId="0" borderId="21" xfId="0" applyFont="1" applyBorder="1" applyAlignment="1">
      <alignment horizontal="center" wrapText="1"/>
    </xf>
    <xf numFmtId="164" fontId="10" fillId="0" borderId="21" xfId="0" applyNumberFormat="1" applyFont="1" applyFill="1" applyBorder="1" applyAlignment="1">
      <alignment horizontal="center" wrapText="1"/>
    </xf>
    <xf numFmtId="164" fontId="5" fillId="0" borderId="21" xfId="0" applyNumberFormat="1" applyFont="1" applyFill="1" applyBorder="1" applyAlignment="1">
      <alignment horizontal="center" vertical="center"/>
    </xf>
    <xf numFmtId="164" fontId="5" fillId="0" borderId="21" xfId="0" applyNumberFormat="1" applyFont="1" applyFill="1" applyBorder="1" applyAlignment="1">
      <alignment horizontal="center" vertical="center" wrapText="1"/>
    </xf>
    <xf numFmtId="0" fontId="2" fillId="0" borderId="46" xfId="0" applyFont="1" applyBorder="1" applyAlignment="1">
      <alignment vertical="center" wrapText="1"/>
    </xf>
    <xf numFmtId="0" fontId="3" fillId="0" borderId="46" xfId="0" applyFont="1" applyBorder="1" applyAlignment="1">
      <alignment vertical="center" wrapText="1"/>
    </xf>
    <xf numFmtId="0" fontId="3" fillId="0" borderId="54" xfId="0" applyFont="1" applyBorder="1" applyAlignment="1">
      <alignment horizontal="center" vertical="center" wrapText="1"/>
    </xf>
    <xf numFmtId="164" fontId="3" fillId="0" borderId="55" xfId="0" applyNumberFormat="1" applyFont="1" applyBorder="1" applyAlignment="1">
      <alignment horizontal="center" vertical="center" wrapText="1"/>
    </xf>
    <xf numFmtId="164" fontId="3" fillId="2" borderId="55" xfId="0" applyNumberFormat="1" applyFont="1" applyFill="1" applyBorder="1" applyAlignment="1">
      <alignment horizontal="center" vertical="center" wrapText="1"/>
    </xf>
    <xf numFmtId="164" fontId="5" fillId="0" borderId="55" xfId="0" applyNumberFormat="1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 wrapText="1"/>
    </xf>
    <xf numFmtId="164" fontId="2" fillId="2" borderId="56" xfId="0" applyNumberFormat="1" applyFont="1" applyFill="1" applyBorder="1" applyAlignment="1">
      <alignment horizontal="center" vertical="center" wrapText="1"/>
    </xf>
    <xf numFmtId="164" fontId="2" fillId="0" borderId="56" xfId="0" applyNumberFormat="1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164" fontId="3" fillId="0" borderId="22" xfId="0" applyNumberFormat="1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164" fontId="2" fillId="0" borderId="63" xfId="0" applyNumberFormat="1" applyFont="1" applyBorder="1" applyAlignment="1">
      <alignment horizontal="center" vertical="center" wrapText="1"/>
    </xf>
    <xf numFmtId="164" fontId="5" fillId="2" borderId="61" xfId="0" applyNumberFormat="1" applyFont="1" applyFill="1" applyBorder="1" applyAlignment="1">
      <alignment horizontal="center" vertical="center"/>
    </xf>
    <xf numFmtId="164" fontId="5" fillId="0" borderId="61" xfId="0" applyNumberFormat="1" applyFont="1" applyBorder="1" applyAlignment="1">
      <alignment horizontal="center" vertical="center"/>
    </xf>
    <xf numFmtId="164" fontId="5" fillId="0" borderId="64" xfId="0" applyNumberFormat="1" applyFont="1" applyBorder="1" applyAlignment="1">
      <alignment horizontal="center" vertical="center"/>
    </xf>
    <xf numFmtId="164" fontId="3" fillId="0" borderId="63" xfId="0" applyNumberFormat="1" applyFont="1" applyBorder="1" applyAlignment="1">
      <alignment horizontal="center" vertical="center" wrapText="1"/>
    </xf>
    <xf numFmtId="164" fontId="5" fillId="0" borderId="62" xfId="0" applyNumberFormat="1" applyFont="1" applyBorder="1" applyAlignment="1">
      <alignment horizontal="center" vertical="center"/>
    </xf>
    <xf numFmtId="164" fontId="2" fillId="0" borderId="65" xfId="0" applyNumberFormat="1" applyFont="1" applyBorder="1" applyAlignment="1">
      <alignment horizontal="center" vertical="center" wrapText="1"/>
    </xf>
    <xf numFmtId="164" fontId="0" fillId="2" borderId="61" xfId="0" applyNumberFormat="1" applyFill="1" applyBorder="1" applyAlignment="1">
      <alignment horizontal="center" vertical="center"/>
    </xf>
    <xf numFmtId="164" fontId="0" fillId="0" borderId="61" xfId="0" applyNumberFormat="1" applyBorder="1" applyAlignment="1">
      <alignment horizontal="center" vertical="center"/>
    </xf>
    <xf numFmtId="164" fontId="0" fillId="0" borderId="62" xfId="0" applyNumberFormat="1" applyBorder="1" applyAlignment="1">
      <alignment horizontal="center" vertical="center"/>
    </xf>
    <xf numFmtId="164" fontId="2" fillId="0" borderId="61" xfId="0" applyNumberFormat="1" applyFont="1" applyBorder="1" applyAlignment="1">
      <alignment horizontal="center" vertical="center" wrapText="1"/>
    </xf>
    <xf numFmtId="164" fontId="2" fillId="0" borderId="62" xfId="0" applyNumberFormat="1" applyFont="1" applyBorder="1" applyAlignment="1">
      <alignment horizontal="center" vertical="center" wrapText="1"/>
    </xf>
    <xf numFmtId="164" fontId="4" fillId="0" borderId="46" xfId="0" applyNumberFormat="1" applyFont="1" applyBorder="1" applyAlignment="1">
      <alignment horizontal="center" vertical="center" wrapText="1"/>
    </xf>
    <xf numFmtId="164" fontId="4" fillId="0" borderId="42" xfId="0" applyNumberFormat="1" applyFont="1" applyBorder="1" applyAlignment="1">
      <alignment horizontal="center" vertical="center" wrapText="1"/>
    </xf>
    <xf numFmtId="165" fontId="5" fillId="2" borderId="61" xfId="0" applyNumberFormat="1" applyFont="1" applyFill="1" applyBorder="1" applyAlignment="1">
      <alignment horizontal="center" vertical="center"/>
    </xf>
    <xf numFmtId="165" fontId="2" fillId="0" borderId="63" xfId="0" applyNumberFormat="1" applyFont="1" applyBorder="1" applyAlignment="1">
      <alignment horizontal="center" vertical="center" wrapText="1"/>
    </xf>
    <xf numFmtId="165" fontId="3" fillId="0" borderId="63" xfId="0" applyNumberFormat="1" applyFont="1" applyBorder="1" applyAlignment="1">
      <alignment horizontal="center" vertical="center" wrapText="1"/>
    </xf>
    <xf numFmtId="165" fontId="5" fillId="0" borderId="61" xfId="0" applyNumberFormat="1" applyFont="1" applyBorder="1" applyAlignment="1">
      <alignment horizontal="center" vertical="center"/>
    </xf>
    <xf numFmtId="164" fontId="0" fillId="2" borderId="21" xfId="0" applyNumberFormat="1" applyFill="1" applyBorder="1" applyAlignment="1">
      <alignment horizontal="center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3" fillId="0" borderId="19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4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justify"/>
    </xf>
    <xf numFmtId="0" fontId="4" fillId="0" borderId="46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right" vertical="center" wrapText="1"/>
    </xf>
    <xf numFmtId="0" fontId="4" fillId="0" borderId="44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center" vertical="justify"/>
    </xf>
    <xf numFmtId="0" fontId="11" fillId="0" borderId="4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5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0" fontId="11" fillId="0" borderId="51" xfId="0" applyFont="1" applyBorder="1" applyAlignment="1">
      <alignment vertical="center" wrapText="1"/>
    </xf>
    <xf numFmtId="0" fontId="11" fillId="0" borderId="50" xfId="0" applyFont="1" applyBorder="1" applyAlignment="1">
      <alignment vertical="center" wrapText="1"/>
    </xf>
    <xf numFmtId="0" fontId="11" fillId="0" borderId="21" xfId="0" applyFont="1" applyBorder="1" applyAlignment="1">
      <alignment vertical="center" wrapText="1"/>
    </xf>
    <xf numFmtId="0" fontId="11" fillId="0" borderId="67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11" fillId="0" borderId="68" xfId="0" applyFont="1" applyBorder="1" applyAlignment="1">
      <alignment horizontal="center" vertical="center" wrapText="1"/>
    </xf>
    <xf numFmtId="0" fontId="11" fillId="0" borderId="69" xfId="0" applyFont="1" applyBorder="1" applyAlignment="1">
      <alignment horizontal="center" vertical="center" wrapText="1"/>
    </xf>
    <xf numFmtId="0" fontId="11" fillId="0" borderId="70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7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view="pageBreakPreview" zoomScaleNormal="100" zoomScaleSheetLayoutView="100" workbookViewId="0">
      <selection activeCell="J12" sqref="J12"/>
    </sheetView>
  </sheetViews>
  <sheetFormatPr defaultRowHeight="15" x14ac:dyDescent="0.25"/>
  <cols>
    <col min="1" max="1" width="7" customWidth="1"/>
    <col min="2" max="2" width="58.7109375" customWidth="1"/>
    <col min="3" max="3" width="18.7109375" customWidth="1"/>
    <col min="4" max="10" width="11.28515625" customWidth="1"/>
    <col min="11" max="11" width="12.42578125" customWidth="1"/>
  </cols>
  <sheetData>
    <row r="1" spans="1:11" ht="18.75" x14ac:dyDescent="0.3">
      <c r="F1" s="37"/>
      <c r="G1" s="146" t="s">
        <v>23</v>
      </c>
      <c r="H1" s="146"/>
      <c r="I1" s="146"/>
      <c r="J1" s="146"/>
    </row>
    <row r="2" spans="1:11" ht="14.45" customHeight="1" x14ac:dyDescent="0.25">
      <c r="E2" s="164" t="s">
        <v>24</v>
      </c>
      <c r="F2" s="164"/>
      <c r="G2" s="164"/>
      <c r="H2" s="164"/>
      <c r="I2" s="164"/>
      <c r="J2" s="164"/>
    </row>
    <row r="3" spans="1:11" ht="24" customHeight="1" x14ac:dyDescent="0.25">
      <c r="E3" s="164"/>
      <c r="F3" s="164"/>
      <c r="G3" s="164"/>
      <c r="H3" s="164"/>
      <c r="I3" s="164"/>
      <c r="J3" s="164"/>
    </row>
    <row r="4" spans="1:11" ht="18.75" x14ac:dyDescent="0.3">
      <c r="E4" s="210" t="s">
        <v>92</v>
      </c>
      <c r="F4" s="210"/>
      <c r="G4" s="210"/>
      <c r="H4" s="210"/>
      <c r="I4" s="210"/>
      <c r="J4" s="210"/>
    </row>
    <row r="6" spans="1:11" ht="19.899999999999999" customHeight="1" x14ac:dyDescent="0.25">
      <c r="F6" s="147" t="s">
        <v>85</v>
      </c>
      <c r="G6" s="148"/>
      <c r="H6" s="148"/>
      <c r="I6" s="148"/>
      <c r="J6" s="148"/>
    </row>
    <row r="7" spans="1:11" ht="19.899999999999999" customHeight="1" x14ac:dyDescent="0.25">
      <c r="F7" s="148"/>
      <c r="G7" s="148"/>
      <c r="H7" s="148"/>
      <c r="I7" s="148"/>
      <c r="J7" s="148"/>
    </row>
    <row r="8" spans="1:11" ht="19.899999999999999" customHeight="1" x14ac:dyDescent="0.25">
      <c r="F8" s="148"/>
      <c r="G8" s="148"/>
      <c r="H8" s="148"/>
      <c r="I8" s="148"/>
      <c r="J8" s="148"/>
    </row>
    <row r="9" spans="1:11" ht="19.899999999999999" customHeight="1" x14ac:dyDescent="0.25">
      <c r="F9" s="148"/>
      <c r="G9" s="148"/>
      <c r="H9" s="148"/>
      <c r="I9" s="148"/>
      <c r="J9" s="148"/>
    </row>
    <row r="10" spans="1:11" ht="19.899999999999999" customHeight="1" x14ac:dyDescent="0.25">
      <c r="F10" s="148"/>
      <c r="G10" s="148"/>
      <c r="H10" s="148"/>
      <c r="I10" s="148"/>
      <c r="J10" s="148"/>
    </row>
    <row r="11" spans="1:11" ht="20.45" customHeight="1" x14ac:dyDescent="0.25">
      <c r="B11" s="145" t="s">
        <v>86</v>
      </c>
      <c r="C11" s="146"/>
      <c r="D11" s="146"/>
      <c r="E11" s="146"/>
      <c r="F11" s="146"/>
      <c r="G11" s="146"/>
      <c r="H11" s="146"/>
      <c r="I11" s="38"/>
      <c r="J11" s="38"/>
    </row>
    <row r="12" spans="1:11" ht="20.45" customHeight="1" x14ac:dyDescent="0.25">
      <c r="B12" s="146"/>
      <c r="C12" s="146"/>
      <c r="D12" s="146"/>
      <c r="E12" s="146"/>
      <c r="F12" s="146"/>
      <c r="G12" s="146"/>
      <c r="H12" s="146"/>
      <c r="I12" s="38"/>
      <c r="J12" s="38"/>
    </row>
    <row r="13" spans="1:11" ht="20.45" customHeight="1" x14ac:dyDescent="0.25">
      <c r="B13" s="146"/>
      <c r="C13" s="146"/>
      <c r="D13" s="146"/>
      <c r="E13" s="146"/>
      <c r="F13" s="146"/>
      <c r="G13" s="146"/>
      <c r="H13" s="146"/>
      <c r="I13" s="38"/>
      <c r="J13" s="38"/>
    </row>
    <row r="14" spans="1:11" ht="20.45" customHeight="1" x14ac:dyDescent="0.25">
      <c r="B14" s="146"/>
      <c r="C14" s="146"/>
      <c r="D14" s="146"/>
      <c r="E14" s="146"/>
      <c r="F14" s="146"/>
      <c r="G14" s="146"/>
      <c r="H14" s="146"/>
      <c r="I14" s="38"/>
      <c r="J14" s="38"/>
    </row>
    <row r="15" spans="1:11" ht="15.75" thickBot="1" x14ac:dyDescent="0.3"/>
    <row r="16" spans="1:11" ht="31.15" customHeight="1" thickBot="1" x14ac:dyDescent="0.3">
      <c r="A16" s="160" t="s">
        <v>49</v>
      </c>
      <c r="B16" s="5" t="s">
        <v>0</v>
      </c>
      <c r="C16" s="143" t="s">
        <v>1</v>
      </c>
      <c r="D16" s="135" t="s">
        <v>2</v>
      </c>
      <c r="E16" s="136"/>
      <c r="F16" s="136"/>
      <c r="G16" s="136"/>
      <c r="H16" s="136"/>
      <c r="I16" s="136"/>
      <c r="J16" s="136"/>
      <c r="K16" s="137"/>
    </row>
    <row r="17" spans="1:11" ht="31.15" customHeight="1" thickBot="1" x14ac:dyDescent="0.3">
      <c r="A17" s="161"/>
      <c r="B17" s="3"/>
      <c r="C17" s="162"/>
      <c r="D17" s="106">
        <v>2018</v>
      </c>
      <c r="E17" s="133">
        <v>2019</v>
      </c>
      <c r="F17" s="134">
        <v>2020</v>
      </c>
      <c r="G17" s="21" t="s">
        <v>26</v>
      </c>
      <c r="H17" s="39" t="s">
        <v>27</v>
      </c>
      <c r="I17" s="39" t="s">
        <v>28</v>
      </c>
      <c r="J17" s="22" t="s">
        <v>29</v>
      </c>
      <c r="K17" s="22" t="s">
        <v>87</v>
      </c>
    </row>
    <row r="18" spans="1:11" ht="16.149999999999999" customHeight="1" x14ac:dyDescent="0.25">
      <c r="A18" s="135" t="s">
        <v>3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</row>
    <row r="19" spans="1:11" ht="15" customHeight="1" thickBot="1" x14ac:dyDescent="0.3">
      <c r="A19" s="138"/>
      <c r="B19" s="139"/>
      <c r="C19" s="139"/>
      <c r="D19" s="139"/>
      <c r="E19" s="139"/>
      <c r="F19" s="139"/>
      <c r="G19" s="139"/>
      <c r="H19" s="139"/>
      <c r="I19" s="139"/>
      <c r="J19" s="139"/>
      <c r="K19" s="139"/>
    </row>
    <row r="20" spans="1:11" ht="16.149999999999999" customHeight="1" thickBot="1" x14ac:dyDescent="0.3">
      <c r="A20" s="149" t="s">
        <v>4</v>
      </c>
      <c r="B20" s="153" t="s">
        <v>21</v>
      </c>
      <c r="C20" s="13" t="s">
        <v>5</v>
      </c>
      <c r="D20" s="10">
        <v>0</v>
      </c>
      <c r="E20" s="8">
        <v>0</v>
      </c>
      <c r="F20" s="8">
        <v>0</v>
      </c>
      <c r="G20" s="10">
        <v>0</v>
      </c>
      <c r="H20" s="10">
        <v>0</v>
      </c>
      <c r="I20" s="10">
        <v>0</v>
      </c>
      <c r="J20" s="108">
        <v>0</v>
      </c>
      <c r="K20" s="108">
        <v>0</v>
      </c>
    </row>
    <row r="21" spans="1:11" ht="16.5" thickBot="1" x14ac:dyDescent="0.3">
      <c r="A21" s="150"/>
      <c r="B21" s="154"/>
      <c r="C21" s="14" t="s">
        <v>6</v>
      </c>
      <c r="D21" s="11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109">
        <v>0</v>
      </c>
      <c r="K21" s="109">
        <v>0</v>
      </c>
    </row>
    <row r="22" spans="1:11" ht="32.25" thickBot="1" x14ac:dyDescent="0.3">
      <c r="A22" s="150"/>
      <c r="B22" s="154"/>
      <c r="C22" s="14" t="s">
        <v>7</v>
      </c>
      <c r="D22" s="11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109">
        <v>0</v>
      </c>
      <c r="K22" s="109">
        <v>0</v>
      </c>
    </row>
    <row r="23" spans="1:11" ht="32.25" thickBot="1" x14ac:dyDescent="0.3">
      <c r="A23" s="151"/>
      <c r="B23" s="155"/>
      <c r="C23" s="15" t="s">
        <v>8</v>
      </c>
      <c r="D23" s="12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110">
        <v>0</v>
      </c>
      <c r="K23" s="110">
        <v>0</v>
      </c>
    </row>
    <row r="24" spans="1:11" ht="36.6" customHeight="1" thickBot="1" x14ac:dyDescent="0.3">
      <c r="A24" s="149" t="s">
        <v>9</v>
      </c>
      <c r="B24" s="153" t="s">
        <v>10</v>
      </c>
      <c r="C24" s="13" t="s">
        <v>5</v>
      </c>
      <c r="D24" s="10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111">
        <v>0</v>
      </c>
      <c r="K24" s="111">
        <v>0</v>
      </c>
    </row>
    <row r="25" spans="1:11" ht="23.45" customHeight="1" thickBot="1" x14ac:dyDescent="0.3">
      <c r="A25" s="150"/>
      <c r="B25" s="154"/>
      <c r="C25" s="14" t="s">
        <v>6</v>
      </c>
      <c r="D25" s="11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109">
        <v>0</v>
      </c>
      <c r="K25" s="109">
        <v>0</v>
      </c>
    </row>
    <row r="26" spans="1:11" ht="36.6" customHeight="1" thickBot="1" x14ac:dyDescent="0.3">
      <c r="A26" s="150"/>
      <c r="B26" s="154"/>
      <c r="C26" s="16" t="s">
        <v>7</v>
      </c>
      <c r="D26" s="11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109">
        <v>0</v>
      </c>
      <c r="K26" s="109">
        <v>0</v>
      </c>
    </row>
    <row r="27" spans="1:11" ht="36.6" customHeight="1" thickBot="1" x14ac:dyDescent="0.3">
      <c r="A27" s="151"/>
      <c r="B27" s="155"/>
      <c r="C27" s="15" t="s">
        <v>8</v>
      </c>
      <c r="D27" s="12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110">
        <v>0</v>
      </c>
      <c r="K27" s="110">
        <v>0</v>
      </c>
    </row>
    <row r="28" spans="1:11" ht="21" customHeight="1" thickBot="1" x14ac:dyDescent="0.3">
      <c r="A28" s="149"/>
      <c r="B28" s="153"/>
      <c r="C28" s="13" t="s">
        <v>11</v>
      </c>
      <c r="D28" s="10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111">
        <v>0</v>
      </c>
      <c r="K28" s="111">
        <v>0</v>
      </c>
    </row>
    <row r="29" spans="1:11" ht="21" customHeight="1" thickBot="1" x14ac:dyDescent="0.3">
      <c r="A29" s="150"/>
      <c r="B29" s="154"/>
      <c r="C29" s="13" t="s">
        <v>6</v>
      </c>
      <c r="D29" s="25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112">
        <v>0</v>
      </c>
      <c r="K29" s="112">
        <v>0</v>
      </c>
    </row>
    <row r="30" spans="1:11" ht="30" customHeight="1" thickBot="1" x14ac:dyDescent="0.3">
      <c r="A30" s="150"/>
      <c r="B30" s="154"/>
      <c r="C30" s="17" t="s">
        <v>7</v>
      </c>
      <c r="D30" s="25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112">
        <v>0</v>
      </c>
      <c r="K30" s="112">
        <v>0</v>
      </c>
    </row>
    <row r="31" spans="1:11" ht="42" customHeight="1" thickBot="1" x14ac:dyDescent="0.3">
      <c r="A31" s="151"/>
      <c r="B31" s="155"/>
      <c r="C31" s="17" t="s">
        <v>8</v>
      </c>
      <c r="D31" s="30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113">
        <v>0</v>
      </c>
      <c r="K31" s="113">
        <v>0</v>
      </c>
    </row>
    <row r="32" spans="1:11" ht="34.9" customHeight="1" thickBot="1" x14ac:dyDescent="0.3">
      <c r="A32" s="140" t="s">
        <v>12</v>
      </c>
      <c r="B32" s="141"/>
      <c r="C32" s="141"/>
      <c r="D32" s="141"/>
      <c r="E32" s="141"/>
      <c r="F32" s="141"/>
      <c r="G32" s="141"/>
      <c r="H32" s="141"/>
      <c r="I32" s="141"/>
      <c r="J32" s="141"/>
      <c r="K32" s="142"/>
    </row>
    <row r="33" spans="1:11" ht="31.15" customHeight="1" thickBot="1" x14ac:dyDescent="0.3">
      <c r="A33" s="149" t="s">
        <v>4</v>
      </c>
      <c r="B33" s="153" t="s">
        <v>22</v>
      </c>
      <c r="C33" s="18" t="s">
        <v>5</v>
      </c>
      <c r="D33" s="10">
        <v>0</v>
      </c>
      <c r="E33" s="8">
        <v>0</v>
      </c>
      <c r="F33" s="8">
        <v>0</v>
      </c>
      <c r="G33" s="10">
        <v>0</v>
      </c>
      <c r="H33" s="10">
        <v>0</v>
      </c>
      <c r="I33" s="10">
        <v>0</v>
      </c>
      <c r="J33" s="8">
        <v>0</v>
      </c>
      <c r="K33" s="108">
        <v>0</v>
      </c>
    </row>
    <row r="34" spans="1:11" ht="29.45" customHeight="1" thickBot="1" x14ac:dyDescent="0.3">
      <c r="A34" s="150"/>
      <c r="B34" s="154"/>
      <c r="C34" s="16" t="s">
        <v>6</v>
      </c>
      <c r="D34" s="11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109">
        <v>0</v>
      </c>
      <c r="K34" s="109">
        <v>0</v>
      </c>
    </row>
    <row r="35" spans="1:11" ht="33.6" customHeight="1" thickBot="1" x14ac:dyDescent="0.3">
      <c r="A35" s="150"/>
      <c r="B35" s="154"/>
      <c r="C35" s="16" t="s">
        <v>7</v>
      </c>
      <c r="D35" s="11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109">
        <v>0</v>
      </c>
      <c r="K35" s="109">
        <v>0</v>
      </c>
    </row>
    <row r="36" spans="1:11" ht="28.9" customHeight="1" thickBot="1" x14ac:dyDescent="0.3">
      <c r="A36" s="151"/>
      <c r="B36" s="155"/>
      <c r="C36" s="15" t="s">
        <v>8</v>
      </c>
      <c r="D36" s="12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110">
        <v>0</v>
      </c>
      <c r="K36" s="110">
        <v>0</v>
      </c>
    </row>
    <row r="37" spans="1:11" ht="25.15" customHeight="1" thickBot="1" x14ac:dyDescent="0.3">
      <c r="A37" s="140" t="s">
        <v>9</v>
      </c>
      <c r="B37" s="140" t="s">
        <v>13</v>
      </c>
      <c r="C37" s="13" t="s">
        <v>5</v>
      </c>
      <c r="D37" s="10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111">
        <v>0</v>
      </c>
      <c r="K37" s="111">
        <v>0</v>
      </c>
    </row>
    <row r="38" spans="1:11" ht="21.6" customHeight="1" thickBot="1" x14ac:dyDescent="0.3">
      <c r="A38" s="152"/>
      <c r="B38" s="152"/>
      <c r="C38" s="14" t="s">
        <v>6</v>
      </c>
      <c r="D38" s="11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109">
        <v>0</v>
      </c>
      <c r="K38" s="109">
        <v>0</v>
      </c>
    </row>
    <row r="39" spans="1:11" ht="30.6" customHeight="1" thickBot="1" x14ac:dyDescent="0.3">
      <c r="A39" s="152"/>
      <c r="B39" s="152"/>
      <c r="C39" s="14" t="s">
        <v>7</v>
      </c>
      <c r="D39" s="11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109">
        <v>0</v>
      </c>
      <c r="K39" s="109">
        <v>0</v>
      </c>
    </row>
    <row r="40" spans="1:11" ht="30.6" customHeight="1" thickBot="1" x14ac:dyDescent="0.3">
      <c r="A40" s="159"/>
      <c r="B40" s="159"/>
      <c r="C40" s="15" t="s">
        <v>8</v>
      </c>
      <c r="D40" s="12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110">
        <v>0</v>
      </c>
      <c r="K40" s="110">
        <v>0</v>
      </c>
    </row>
    <row r="41" spans="1:11" ht="14.45" customHeight="1" thickBot="1" x14ac:dyDescent="0.3">
      <c r="A41" s="149"/>
      <c r="B41" s="153"/>
      <c r="C41" s="13" t="s">
        <v>14</v>
      </c>
      <c r="D41" s="10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111">
        <v>0</v>
      </c>
      <c r="K41" s="111">
        <v>0</v>
      </c>
    </row>
    <row r="42" spans="1:11" ht="32.450000000000003" customHeight="1" thickBot="1" x14ac:dyDescent="0.3">
      <c r="A42" s="150"/>
      <c r="B42" s="154"/>
      <c r="C42" s="13" t="s">
        <v>6</v>
      </c>
      <c r="D42" s="25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112">
        <v>0</v>
      </c>
      <c r="K42" s="112">
        <v>0</v>
      </c>
    </row>
    <row r="43" spans="1:11" ht="32.450000000000003" customHeight="1" thickBot="1" x14ac:dyDescent="0.3">
      <c r="A43" s="150"/>
      <c r="B43" s="154"/>
      <c r="C43" s="17" t="s">
        <v>7</v>
      </c>
      <c r="D43" s="25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112">
        <v>0</v>
      </c>
      <c r="K43" s="112">
        <v>0</v>
      </c>
    </row>
    <row r="44" spans="1:11" ht="32.450000000000003" customHeight="1" thickBot="1" x14ac:dyDescent="0.3">
      <c r="A44" s="151"/>
      <c r="B44" s="155"/>
      <c r="C44" s="4" t="s">
        <v>8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113">
        <v>0</v>
      </c>
      <c r="K44" s="113">
        <v>0</v>
      </c>
    </row>
    <row r="45" spans="1:11" ht="31.15" customHeight="1" thickBot="1" x14ac:dyDescent="0.3">
      <c r="A45" s="143" t="s">
        <v>15</v>
      </c>
      <c r="B45" s="136"/>
      <c r="C45" s="136"/>
      <c r="D45" s="136"/>
      <c r="E45" s="136"/>
      <c r="F45" s="136"/>
      <c r="G45" s="136"/>
      <c r="H45" s="136"/>
      <c r="I45" s="136"/>
      <c r="J45" s="136"/>
      <c r="K45" s="144"/>
    </row>
    <row r="46" spans="1:11" ht="22.15" customHeight="1" thickBot="1" x14ac:dyDescent="0.3">
      <c r="A46" s="140" t="s">
        <v>4</v>
      </c>
      <c r="B46" s="140" t="s">
        <v>16</v>
      </c>
      <c r="C46" s="13" t="s">
        <v>5</v>
      </c>
      <c r="D46" s="10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111">
        <v>0</v>
      </c>
      <c r="K46" s="111">
        <v>0</v>
      </c>
    </row>
    <row r="47" spans="1:11" ht="22.15" customHeight="1" thickBot="1" x14ac:dyDescent="0.3">
      <c r="A47" s="152"/>
      <c r="B47" s="152"/>
      <c r="C47" s="14" t="s">
        <v>6</v>
      </c>
      <c r="D47" s="11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109">
        <v>0</v>
      </c>
      <c r="K47" s="109">
        <v>0</v>
      </c>
    </row>
    <row r="48" spans="1:11" ht="34.15" customHeight="1" thickBot="1" x14ac:dyDescent="0.3">
      <c r="A48" s="152"/>
      <c r="B48" s="152"/>
      <c r="C48" s="16" t="s">
        <v>7</v>
      </c>
      <c r="D48" s="11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109">
        <v>0</v>
      </c>
      <c r="K48" s="109">
        <v>0</v>
      </c>
    </row>
    <row r="49" spans="1:11" ht="32.450000000000003" customHeight="1" thickBot="1" x14ac:dyDescent="0.3">
      <c r="A49" s="159"/>
      <c r="B49" s="159"/>
      <c r="C49" s="15" t="s">
        <v>8</v>
      </c>
      <c r="D49" s="12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110">
        <v>0</v>
      </c>
      <c r="K49" s="110">
        <v>0</v>
      </c>
    </row>
    <row r="50" spans="1:11" ht="25.15" customHeight="1" thickBot="1" x14ac:dyDescent="0.3">
      <c r="A50" s="149"/>
      <c r="B50" s="156"/>
      <c r="C50" s="17" t="s">
        <v>14</v>
      </c>
      <c r="D50" s="10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111">
        <v>0</v>
      </c>
      <c r="K50" s="111">
        <v>0</v>
      </c>
    </row>
    <row r="51" spans="1:11" ht="25.15" customHeight="1" thickBot="1" x14ac:dyDescent="0.3">
      <c r="A51" s="150"/>
      <c r="B51" s="157"/>
      <c r="C51" s="13" t="s">
        <v>6</v>
      </c>
      <c r="D51" s="25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112">
        <v>0</v>
      </c>
      <c r="K51" s="112">
        <v>0</v>
      </c>
    </row>
    <row r="52" spans="1:11" ht="33.6" customHeight="1" thickBot="1" x14ac:dyDescent="0.3">
      <c r="A52" s="150"/>
      <c r="B52" s="157"/>
      <c r="C52" s="17" t="s">
        <v>7</v>
      </c>
      <c r="D52" s="25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112">
        <v>0</v>
      </c>
      <c r="K52" s="112">
        <v>0</v>
      </c>
    </row>
    <row r="53" spans="1:11" ht="32.450000000000003" customHeight="1" thickBot="1" x14ac:dyDescent="0.3">
      <c r="A53" s="151"/>
      <c r="B53" s="158"/>
      <c r="C53" s="17" t="s">
        <v>8</v>
      </c>
      <c r="D53" s="30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113">
        <v>0</v>
      </c>
      <c r="K53" s="113">
        <v>0</v>
      </c>
    </row>
    <row r="54" spans="1:11" ht="16.149999999999999" customHeight="1" thickBot="1" x14ac:dyDescent="0.3">
      <c r="A54" s="143" t="s">
        <v>17</v>
      </c>
      <c r="B54" s="136"/>
      <c r="C54" s="136"/>
      <c r="D54" s="136"/>
      <c r="E54" s="136"/>
      <c r="F54" s="136"/>
      <c r="G54" s="136"/>
      <c r="H54" s="136"/>
      <c r="I54" s="136"/>
      <c r="J54" s="136"/>
      <c r="K54" s="144"/>
    </row>
    <row r="55" spans="1:11" ht="31.9" customHeight="1" thickBot="1" x14ac:dyDescent="0.3">
      <c r="A55" s="171" t="s">
        <v>4</v>
      </c>
      <c r="B55" s="140" t="s">
        <v>48</v>
      </c>
      <c r="C55" s="17" t="s">
        <v>5</v>
      </c>
      <c r="D55" s="32">
        <f>D56+D57+D58</f>
        <v>500</v>
      </c>
      <c r="E55" s="27">
        <f t="shared" ref="E55:J55" si="0">E56+E57+E58</f>
        <v>973.6</v>
      </c>
      <c r="F55" s="65">
        <f t="shared" si="0"/>
        <v>984</v>
      </c>
      <c r="G55" s="27">
        <f t="shared" si="0"/>
        <v>984</v>
      </c>
      <c r="H55" s="27">
        <f t="shared" si="0"/>
        <v>984</v>
      </c>
      <c r="I55" s="27">
        <f t="shared" si="0"/>
        <v>1243</v>
      </c>
      <c r="J55" s="114">
        <f t="shared" si="0"/>
        <v>846.80000000000007</v>
      </c>
      <c r="K55" s="129">
        <f t="shared" ref="K55" si="1">K56+K57+K58</f>
        <v>846.76130000000001</v>
      </c>
    </row>
    <row r="56" spans="1:11" ht="38.450000000000003" customHeight="1" thickBot="1" x14ac:dyDescent="0.3">
      <c r="A56" s="172"/>
      <c r="B56" s="152"/>
      <c r="C56" s="19" t="s">
        <v>6</v>
      </c>
      <c r="D56" s="11"/>
      <c r="E56" s="24">
        <v>384.6</v>
      </c>
      <c r="F56" s="66">
        <v>395</v>
      </c>
      <c r="G56" s="72">
        <v>395</v>
      </c>
      <c r="H56" s="72">
        <v>395</v>
      </c>
      <c r="I56" s="91">
        <f>395+259.6</f>
        <v>654.6</v>
      </c>
      <c r="J56" s="115">
        <v>10.199999999999999</v>
      </c>
      <c r="K56" s="128">
        <v>10.161300000000001</v>
      </c>
    </row>
    <row r="57" spans="1:11" ht="52.9" customHeight="1" thickBot="1" x14ac:dyDescent="0.3">
      <c r="A57" s="172"/>
      <c r="B57" s="152"/>
      <c r="C57" s="19" t="s">
        <v>7</v>
      </c>
      <c r="D57" s="26">
        <v>500</v>
      </c>
      <c r="E57" s="24">
        <v>589</v>
      </c>
      <c r="F57" s="66">
        <v>589</v>
      </c>
      <c r="G57" s="55">
        <v>589</v>
      </c>
      <c r="H57" s="55">
        <v>589</v>
      </c>
      <c r="I57" s="55">
        <f>589-0.6</f>
        <v>588.4</v>
      </c>
      <c r="J57" s="116">
        <v>836.6</v>
      </c>
      <c r="K57" s="116">
        <v>836.6</v>
      </c>
    </row>
    <row r="58" spans="1:11" ht="42" customHeight="1" thickBot="1" x14ac:dyDescent="0.3">
      <c r="A58" s="173"/>
      <c r="B58" s="159"/>
      <c r="C58" s="19" t="s">
        <v>8</v>
      </c>
      <c r="D58" s="95">
        <v>0</v>
      </c>
      <c r="E58" s="96">
        <v>0</v>
      </c>
      <c r="F58" s="97">
        <v>0</v>
      </c>
      <c r="G58" s="98">
        <v>0</v>
      </c>
      <c r="H58" s="98">
        <v>0</v>
      </c>
      <c r="I58" s="98">
        <v>0</v>
      </c>
      <c r="J58" s="117">
        <v>0</v>
      </c>
      <c r="K58" s="117">
        <v>0</v>
      </c>
    </row>
    <row r="59" spans="1:11" ht="42" customHeight="1" thickBot="1" x14ac:dyDescent="0.3">
      <c r="A59" s="171" t="s">
        <v>9</v>
      </c>
      <c r="B59" s="171" t="s">
        <v>81</v>
      </c>
      <c r="C59" s="93" t="s">
        <v>5</v>
      </c>
      <c r="D59" s="102">
        <f>D60+D61+D62</f>
        <v>0</v>
      </c>
      <c r="E59" s="103">
        <f>E60+E61+E62</f>
        <v>0</v>
      </c>
      <c r="F59" s="103">
        <f t="shared" ref="F59:J59" si="2">F60+F61+F62</f>
        <v>0</v>
      </c>
      <c r="G59" s="103">
        <f t="shared" si="2"/>
        <v>0</v>
      </c>
      <c r="H59" s="103">
        <f t="shared" si="2"/>
        <v>0</v>
      </c>
      <c r="I59" s="103">
        <f t="shared" si="2"/>
        <v>0</v>
      </c>
      <c r="J59" s="118">
        <f t="shared" si="2"/>
        <v>384.8</v>
      </c>
      <c r="K59" s="130">
        <f t="shared" ref="K59" si="3">K60+K61+K62</f>
        <v>384.83870000000002</v>
      </c>
    </row>
    <row r="60" spans="1:11" ht="42" customHeight="1" thickBot="1" x14ac:dyDescent="0.3">
      <c r="A60" s="172"/>
      <c r="B60" s="172"/>
      <c r="C60" s="94" t="s">
        <v>6</v>
      </c>
      <c r="D60" s="104"/>
      <c r="E60" s="24"/>
      <c r="F60" s="66"/>
      <c r="G60" s="55"/>
      <c r="H60" s="55"/>
      <c r="I60" s="55"/>
      <c r="J60" s="116">
        <v>384.8</v>
      </c>
      <c r="K60" s="131">
        <v>384.83870000000002</v>
      </c>
    </row>
    <row r="61" spans="1:11" ht="42" customHeight="1" thickBot="1" x14ac:dyDescent="0.3">
      <c r="A61" s="172"/>
      <c r="B61" s="172"/>
      <c r="C61" s="94" t="s">
        <v>7</v>
      </c>
      <c r="D61" s="104"/>
      <c r="E61" s="24"/>
      <c r="F61" s="66"/>
      <c r="G61" s="55"/>
      <c r="H61" s="55"/>
      <c r="I61" s="55"/>
      <c r="J61" s="116">
        <v>0</v>
      </c>
      <c r="K61" s="116">
        <v>0</v>
      </c>
    </row>
    <row r="62" spans="1:11" ht="42" customHeight="1" thickBot="1" x14ac:dyDescent="0.3">
      <c r="A62" s="173"/>
      <c r="B62" s="173"/>
      <c r="C62" s="94" t="s">
        <v>8</v>
      </c>
      <c r="D62" s="105"/>
      <c r="E62" s="28"/>
      <c r="F62" s="67"/>
      <c r="G62" s="56"/>
      <c r="H62" s="56"/>
      <c r="I62" s="56"/>
      <c r="J62" s="119">
        <v>0</v>
      </c>
      <c r="K62" s="119">
        <v>0</v>
      </c>
    </row>
    <row r="63" spans="1:11" ht="25.9" customHeight="1" thickBot="1" x14ac:dyDescent="0.3">
      <c r="A63" s="149" t="s">
        <v>80</v>
      </c>
      <c r="B63" s="156" t="s">
        <v>18</v>
      </c>
      <c r="C63" s="17" t="s">
        <v>5</v>
      </c>
      <c r="D63" s="99">
        <f>D64+D65+D66</f>
        <v>26.4</v>
      </c>
      <c r="E63" s="99">
        <f t="shared" ref="E63:J63" si="4">E64+E65+E66</f>
        <v>26.4</v>
      </c>
      <c r="F63" s="100">
        <f t="shared" si="4"/>
        <v>16</v>
      </c>
      <c r="G63" s="101">
        <f t="shared" si="4"/>
        <v>16</v>
      </c>
      <c r="H63" s="101">
        <f t="shared" si="4"/>
        <v>16</v>
      </c>
      <c r="I63" s="101">
        <f t="shared" si="4"/>
        <v>16</v>
      </c>
      <c r="J63" s="27">
        <f t="shared" si="4"/>
        <v>16</v>
      </c>
      <c r="K63" s="120">
        <f t="shared" ref="K63" si="5">K64+K65+K66</f>
        <v>16</v>
      </c>
    </row>
    <row r="64" spans="1:11" ht="25.9" customHeight="1" thickBot="1" x14ac:dyDescent="0.3">
      <c r="A64" s="150"/>
      <c r="B64" s="157"/>
      <c r="C64" s="19" t="s">
        <v>6</v>
      </c>
      <c r="D64" s="11">
        <v>26.4</v>
      </c>
      <c r="E64" s="7">
        <v>26.4</v>
      </c>
      <c r="F64" s="66">
        <v>16</v>
      </c>
      <c r="G64" s="71">
        <v>16</v>
      </c>
      <c r="H64" s="71">
        <v>16</v>
      </c>
      <c r="I64" s="71">
        <v>16</v>
      </c>
      <c r="J64" s="121">
        <v>16</v>
      </c>
      <c r="K64" s="121">
        <v>16</v>
      </c>
    </row>
    <row r="65" spans="1:11" ht="31.9" customHeight="1" thickBot="1" x14ac:dyDescent="0.3">
      <c r="A65" s="150"/>
      <c r="B65" s="157"/>
      <c r="C65" s="19" t="s">
        <v>7</v>
      </c>
      <c r="D65" s="26">
        <v>0</v>
      </c>
      <c r="E65" s="24">
        <v>0</v>
      </c>
      <c r="F65" s="24">
        <v>0</v>
      </c>
      <c r="G65" s="63">
        <v>0</v>
      </c>
      <c r="H65" s="63">
        <v>0</v>
      </c>
      <c r="I65" s="63">
        <v>0</v>
      </c>
      <c r="J65" s="122">
        <v>0</v>
      </c>
      <c r="K65" s="122">
        <v>0</v>
      </c>
    </row>
    <row r="66" spans="1:11" ht="29.45" customHeight="1" thickBot="1" x14ac:dyDescent="0.3">
      <c r="A66" s="151"/>
      <c r="B66" s="158"/>
      <c r="C66" s="19" t="s">
        <v>8</v>
      </c>
      <c r="D66" s="62">
        <v>0</v>
      </c>
      <c r="E66" s="28">
        <v>0</v>
      </c>
      <c r="F66" s="28">
        <v>0</v>
      </c>
      <c r="G66" s="64">
        <v>0</v>
      </c>
      <c r="H66" s="64">
        <v>0</v>
      </c>
      <c r="I66" s="64">
        <v>0</v>
      </c>
      <c r="J66" s="123">
        <v>0</v>
      </c>
      <c r="K66" s="123">
        <v>0</v>
      </c>
    </row>
    <row r="67" spans="1:11" ht="18.600000000000001" customHeight="1" thickBot="1" x14ac:dyDescent="0.3">
      <c r="A67" s="149"/>
      <c r="B67" s="153"/>
      <c r="C67" s="17" t="s">
        <v>19</v>
      </c>
      <c r="D67" s="32">
        <f t="shared" ref="D67:I70" si="6">D55+D63</f>
        <v>526.4</v>
      </c>
      <c r="E67" s="27">
        <f t="shared" si="6"/>
        <v>1000</v>
      </c>
      <c r="F67" s="27">
        <f t="shared" si="6"/>
        <v>1000</v>
      </c>
      <c r="G67" s="27">
        <f t="shared" si="6"/>
        <v>1000</v>
      </c>
      <c r="H67" s="27">
        <f t="shared" si="6"/>
        <v>1000</v>
      </c>
      <c r="I67" s="27">
        <f t="shared" si="6"/>
        <v>1259</v>
      </c>
      <c r="J67" s="114">
        <f t="shared" ref="J67:K70" si="7">J55+J63+J59</f>
        <v>1247.6000000000001</v>
      </c>
      <c r="K67" s="114">
        <f t="shared" si="7"/>
        <v>1247.5999999999999</v>
      </c>
    </row>
    <row r="68" spans="1:11" ht="30.75" customHeight="1" thickBot="1" x14ac:dyDescent="0.3">
      <c r="A68" s="150"/>
      <c r="B68" s="154"/>
      <c r="C68" s="17" t="s">
        <v>6</v>
      </c>
      <c r="D68" s="31">
        <f t="shared" si="6"/>
        <v>26.4</v>
      </c>
      <c r="E68" s="23">
        <f t="shared" si="6"/>
        <v>411</v>
      </c>
      <c r="F68" s="23">
        <f t="shared" si="6"/>
        <v>411</v>
      </c>
      <c r="G68" s="23">
        <f t="shared" si="6"/>
        <v>411</v>
      </c>
      <c r="H68" s="23">
        <f t="shared" si="6"/>
        <v>411</v>
      </c>
      <c r="I68" s="23">
        <f t="shared" si="6"/>
        <v>670.6</v>
      </c>
      <c r="J68" s="124">
        <f t="shared" si="7"/>
        <v>411</v>
      </c>
      <c r="K68" s="124">
        <f t="shared" si="7"/>
        <v>411</v>
      </c>
    </row>
    <row r="69" spans="1:11" ht="30.6" customHeight="1" thickBot="1" x14ac:dyDescent="0.3">
      <c r="A69" s="150"/>
      <c r="B69" s="154"/>
      <c r="C69" s="17" t="s">
        <v>7</v>
      </c>
      <c r="D69" s="31">
        <f t="shared" si="6"/>
        <v>500</v>
      </c>
      <c r="E69" s="23">
        <f t="shared" si="6"/>
        <v>589</v>
      </c>
      <c r="F69" s="23">
        <f t="shared" si="6"/>
        <v>589</v>
      </c>
      <c r="G69" s="23">
        <f t="shared" si="6"/>
        <v>589</v>
      </c>
      <c r="H69" s="23">
        <f t="shared" si="6"/>
        <v>589</v>
      </c>
      <c r="I69" s="23">
        <f t="shared" si="6"/>
        <v>588.4</v>
      </c>
      <c r="J69" s="124">
        <f t="shared" si="7"/>
        <v>836.6</v>
      </c>
      <c r="K69" s="124">
        <f t="shared" si="7"/>
        <v>836.6</v>
      </c>
    </row>
    <row r="70" spans="1:11" ht="30.6" customHeight="1" thickBot="1" x14ac:dyDescent="0.3">
      <c r="A70" s="151"/>
      <c r="B70" s="155"/>
      <c r="C70" s="17" t="s">
        <v>8</v>
      </c>
      <c r="D70" s="33">
        <f t="shared" si="6"/>
        <v>0</v>
      </c>
      <c r="E70" s="34">
        <f t="shared" si="6"/>
        <v>0</v>
      </c>
      <c r="F70" s="34">
        <f t="shared" si="6"/>
        <v>0</v>
      </c>
      <c r="G70" s="34">
        <f t="shared" si="6"/>
        <v>0</v>
      </c>
      <c r="H70" s="34">
        <f t="shared" si="6"/>
        <v>0</v>
      </c>
      <c r="I70" s="34">
        <f t="shared" si="6"/>
        <v>0</v>
      </c>
      <c r="J70" s="125">
        <f t="shared" si="7"/>
        <v>0</v>
      </c>
      <c r="K70" s="125">
        <f t="shared" si="7"/>
        <v>0</v>
      </c>
    </row>
    <row r="71" spans="1:11" ht="30" customHeight="1" thickBot="1" x14ac:dyDescent="0.3">
      <c r="A71" s="140"/>
      <c r="B71" s="165" t="s">
        <v>20</v>
      </c>
      <c r="C71" s="166"/>
      <c r="D71" s="36">
        <f t="shared" ref="D71:J74" si="8">D28+D41+D50+D67</f>
        <v>526.4</v>
      </c>
      <c r="E71" s="36">
        <f t="shared" si="8"/>
        <v>1000</v>
      </c>
      <c r="F71" s="36">
        <f t="shared" si="8"/>
        <v>1000</v>
      </c>
      <c r="G71" s="36">
        <f t="shared" si="8"/>
        <v>1000</v>
      </c>
      <c r="H71" s="36">
        <f t="shared" si="8"/>
        <v>1000</v>
      </c>
      <c r="I71" s="36">
        <f t="shared" si="8"/>
        <v>1259</v>
      </c>
      <c r="J71" s="126">
        <f t="shared" si="8"/>
        <v>1247.6000000000001</v>
      </c>
      <c r="K71" s="126">
        <f t="shared" ref="K71" si="9">K28+K41+K50+K67</f>
        <v>1247.5999999999999</v>
      </c>
    </row>
    <row r="72" spans="1:11" ht="33.6" customHeight="1" thickBot="1" x14ac:dyDescent="0.3">
      <c r="A72" s="152"/>
      <c r="B72" s="167" t="s">
        <v>6</v>
      </c>
      <c r="C72" s="168"/>
      <c r="D72" s="35">
        <f t="shared" si="8"/>
        <v>26.4</v>
      </c>
      <c r="E72" s="35">
        <f t="shared" si="8"/>
        <v>411</v>
      </c>
      <c r="F72" s="35">
        <f t="shared" si="8"/>
        <v>411</v>
      </c>
      <c r="G72" s="35">
        <f t="shared" si="8"/>
        <v>411</v>
      </c>
      <c r="H72" s="35">
        <f t="shared" si="8"/>
        <v>411</v>
      </c>
      <c r="I72" s="35">
        <f t="shared" si="8"/>
        <v>670.6</v>
      </c>
      <c r="J72" s="127">
        <f t="shared" si="8"/>
        <v>411</v>
      </c>
      <c r="K72" s="127">
        <f t="shared" ref="K72" si="10">K29+K42+K51+K68</f>
        <v>411</v>
      </c>
    </row>
    <row r="73" spans="1:11" ht="33.6" customHeight="1" thickBot="1" x14ac:dyDescent="0.3">
      <c r="A73" s="152"/>
      <c r="B73" s="167" t="s">
        <v>7</v>
      </c>
      <c r="C73" s="168"/>
      <c r="D73" s="35">
        <f t="shared" si="8"/>
        <v>500</v>
      </c>
      <c r="E73" s="35">
        <f t="shared" si="8"/>
        <v>589</v>
      </c>
      <c r="F73" s="35">
        <f t="shared" si="8"/>
        <v>589</v>
      </c>
      <c r="G73" s="35">
        <f t="shared" si="8"/>
        <v>589</v>
      </c>
      <c r="H73" s="35">
        <f t="shared" si="8"/>
        <v>589</v>
      </c>
      <c r="I73" s="35">
        <f t="shared" si="8"/>
        <v>588.4</v>
      </c>
      <c r="J73" s="127">
        <f t="shared" si="8"/>
        <v>836.6</v>
      </c>
      <c r="K73" s="127">
        <f t="shared" ref="K73" si="11">K30+K43+K52+K69</f>
        <v>836.6</v>
      </c>
    </row>
    <row r="74" spans="1:11" ht="33.6" customHeight="1" thickBot="1" x14ac:dyDescent="0.3">
      <c r="A74" s="151"/>
      <c r="B74" s="169" t="s">
        <v>8</v>
      </c>
      <c r="C74" s="170"/>
      <c r="D74" s="36">
        <f t="shared" si="8"/>
        <v>0</v>
      </c>
      <c r="E74" s="36">
        <f t="shared" si="8"/>
        <v>0</v>
      </c>
      <c r="F74" s="36">
        <f t="shared" si="8"/>
        <v>0</v>
      </c>
      <c r="G74" s="36">
        <f t="shared" si="8"/>
        <v>0</v>
      </c>
      <c r="H74" s="36">
        <f t="shared" si="8"/>
        <v>0</v>
      </c>
      <c r="I74" s="36">
        <f t="shared" si="8"/>
        <v>0</v>
      </c>
      <c r="J74" s="126">
        <f t="shared" si="8"/>
        <v>0</v>
      </c>
      <c r="K74" s="126">
        <f t="shared" ref="K74" si="12">K31+K44+K53+K70</f>
        <v>0</v>
      </c>
    </row>
    <row r="75" spans="1:11" ht="18.75" x14ac:dyDescent="0.25">
      <c r="A75" s="1"/>
      <c r="B75" s="163" t="s">
        <v>25</v>
      </c>
      <c r="C75" s="163"/>
      <c r="D75" s="1"/>
      <c r="E75" s="1"/>
      <c r="F75" s="1"/>
    </row>
    <row r="76" spans="1:11" ht="15.75" x14ac:dyDescent="0.25">
      <c r="A76" s="2"/>
      <c r="B76" s="20"/>
      <c r="C76" s="20"/>
    </row>
    <row r="77" spans="1:11" ht="15.75" x14ac:dyDescent="0.25">
      <c r="A77" s="2"/>
    </row>
  </sheetData>
  <mergeCells count="42">
    <mergeCell ref="A55:A58"/>
    <mergeCell ref="A50:A53"/>
    <mergeCell ref="B50:B53"/>
    <mergeCell ref="A59:A62"/>
    <mergeCell ref="B59:B62"/>
    <mergeCell ref="B75:C75"/>
    <mergeCell ref="G1:J1"/>
    <mergeCell ref="E4:J4"/>
    <mergeCell ref="E2:J3"/>
    <mergeCell ref="B71:C71"/>
    <mergeCell ref="B72:C72"/>
    <mergeCell ref="B73:C73"/>
    <mergeCell ref="B74:C74"/>
    <mergeCell ref="B33:B36"/>
    <mergeCell ref="B41:B44"/>
    <mergeCell ref="B11:H14"/>
    <mergeCell ref="F6:J10"/>
    <mergeCell ref="A20:A23"/>
    <mergeCell ref="A71:A74"/>
    <mergeCell ref="A67:A70"/>
    <mergeCell ref="B67:B70"/>
    <mergeCell ref="A63:A66"/>
    <mergeCell ref="B63:B66"/>
    <mergeCell ref="B37:B40"/>
    <mergeCell ref="B46:B49"/>
    <mergeCell ref="B55:B58"/>
    <mergeCell ref="A16:A17"/>
    <mergeCell ref="C16:C17"/>
    <mergeCell ref="B20:B23"/>
    <mergeCell ref="B24:B27"/>
    <mergeCell ref="B28:B31"/>
    <mergeCell ref="D16:K16"/>
    <mergeCell ref="A18:K19"/>
    <mergeCell ref="A32:K32"/>
    <mergeCell ref="A45:K45"/>
    <mergeCell ref="A54:K54"/>
    <mergeCell ref="A24:A27"/>
    <mergeCell ref="A28:A31"/>
    <mergeCell ref="A37:A40"/>
    <mergeCell ref="A33:A36"/>
    <mergeCell ref="A46:A49"/>
    <mergeCell ref="A41:A44"/>
  </mergeCells>
  <pageMargins left="0.70866141732283472" right="0.31496062992125984" top="0.55118110236220474" bottom="0.55118110236220474" header="0" footer="0"/>
  <pageSetup paperSize="9" scale="77" orientation="landscape" r:id="rId1"/>
  <rowBreaks count="2" manualBreakCount="2">
    <brk id="27" max="16383" man="1"/>
    <brk id="4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7"/>
  <sheetViews>
    <sheetView tabSelected="1" zoomScale="130" zoomScaleNormal="130" workbookViewId="0">
      <selection activeCell="F7" sqref="F7:L11"/>
    </sheetView>
  </sheetViews>
  <sheetFormatPr defaultRowHeight="15" x14ac:dyDescent="0.25"/>
  <cols>
    <col min="1" max="1" width="38.7109375" customWidth="1"/>
    <col min="2" max="2" width="33.140625" customWidth="1"/>
    <col min="4" max="11" width="11.42578125" customWidth="1"/>
    <col min="12" max="12" width="20.42578125" customWidth="1"/>
  </cols>
  <sheetData>
    <row r="2" spans="1:12" ht="18.75" x14ac:dyDescent="0.3">
      <c r="G2" s="37"/>
      <c r="H2" s="146" t="s">
        <v>79</v>
      </c>
      <c r="I2" s="146"/>
      <c r="J2" s="146"/>
      <c r="K2" s="146"/>
      <c r="L2" s="146"/>
    </row>
    <row r="3" spans="1:12" ht="25.5" customHeight="1" x14ac:dyDescent="0.25">
      <c r="F3" s="164" t="s">
        <v>24</v>
      </c>
      <c r="G3" s="164"/>
      <c r="H3" s="164"/>
      <c r="I3" s="164"/>
      <c r="J3" s="164"/>
      <c r="K3" s="164"/>
      <c r="L3" s="164"/>
    </row>
    <row r="4" spans="1:12" ht="15" customHeight="1" x14ac:dyDescent="0.25">
      <c r="F4" s="164"/>
      <c r="G4" s="164"/>
      <c r="H4" s="164"/>
      <c r="I4" s="164"/>
      <c r="J4" s="164"/>
      <c r="K4" s="164"/>
      <c r="L4" s="164"/>
    </row>
    <row r="5" spans="1:12" ht="18.75" x14ac:dyDescent="0.3">
      <c r="F5" s="210" t="s">
        <v>91</v>
      </c>
      <c r="G5" s="210"/>
      <c r="H5" s="210"/>
      <c r="I5" s="210"/>
      <c r="J5" s="210"/>
      <c r="K5" s="210"/>
      <c r="L5" s="210"/>
    </row>
    <row r="6" spans="1:12" ht="18.75" x14ac:dyDescent="0.3">
      <c r="F6" s="73"/>
      <c r="G6" s="73"/>
      <c r="H6" s="73"/>
      <c r="I6" s="73"/>
      <c r="J6" s="73"/>
      <c r="K6" s="73"/>
      <c r="L6" s="73"/>
    </row>
    <row r="7" spans="1:12" ht="15" customHeight="1" x14ac:dyDescent="0.25">
      <c r="F7" s="174" t="s">
        <v>82</v>
      </c>
      <c r="G7" s="174"/>
      <c r="H7" s="174"/>
      <c r="I7" s="174"/>
      <c r="J7" s="174"/>
      <c r="K7" s="174"/>
      <c r="L7" s="174"/>
    </row>
    <row r="8" spans="1:12" ht="15" customHeight="1" x14ac:dyDescent="0.25">
      <c r="F8" s="174"/>
      <c r="G8" s="174"/>
      <c r="H8" s="174"/>
      <c r="I8" s="174"/>
      <c r="J8" s="174"/>
      <c r="K8" s="174"/>
      <c r="L8" s="174"/>
    </row>
    <row r="9" spans="1:12" ht="15" customHeight="1" x14ac:dyDescent="0.25">
      <c r="F9" s="174"/>
      <c r="G9" s="174"/>
      <c r="H9" s="174"/>
      <c r="I9" s="174"/>
      <c r="J9" s="174"/>
      <c r="K9" s="174"/>
      <c r="L9" s="174"/>
    </row>
    <row r="10" spans="1:12" ht="15" customHeight="1" x14ac:dyDescent="0.25">
      <c r="F10" s="174"/>
      <c r="G10" s="174"/>
      <c r="H10" s="174"/>
      <c r="I10" s="174"/>
      <c r="J10" s="174"/>
      <c r="K10" s="174"/>
      <c r="L10" s="174"/>
    </row>
    <row r="11" spans="1:12" ht="18" customHeight="1" x14ac:dyDescent="0.25">
      <c r="F11" s="174"/>
      <c r="G11" s="174"/>
      <c r="H11" s="174"/>
      <c r="I11" s="174"/>
      <c r="J11" s="174"/>
      <c r="K11" s="174"/>
      <c r="L11" s="174"/>
    </row>
    <row r="12" spans="1:12" x14ac:dyDescent="0.25">
      <c r="A12" s="175" t="s">
        <v>83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</row>
    <row r="13" spans="1:12" x14ac:dyDescent="0.25">
      <c r="A13" s="175"/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2" ht="13.5" customHeight="1" x14ac:dyDescent="0.25">
      <c r="A14" s="175"/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</row>
    <row r="15" spans="1:12" ht="15.75" thickBot="1" x14ac:dyDescent="0.3"/>
    <row r="16" spans="1:12" ht="28.5" customHeight="1" x14ac:dyDescent="0.25">
      <c r="A16" s="180" t="s">
        <v>52</v>
      </c>
      <c r="B16" s="183" t="s">
        <v>53</v>
      </c>
      <c r="C16" s="186" t="s">
        <v>54</v>
      </c>
      <c r="D16" s="192" t="s">
        <v>55</v>
      </c>
      <c r="E16" s="193"/>
      <c r="F16" s="193"/>
      <c r="G16" s="193"/>
      <c r="H16" s="193"/>
      <c r="I16" s="193"/>
      <c r="J16" s="193"/>
      <c r="K16" s="194"/>
      <c r="L16" s="176" t="s">
        <v>31</v>
      </c>
    </row>
    <row r="17" spans="1:12" ht="15.75" customHeight="1" x14ac:dyDescent="0.25">
      <c r="A17" s="181"/>
      <c r="B17" s="184"/>
      <c r="C17" s="187"/>
      <c r="D17" s="195" t="s">
        <v>56</v>
      </c>
      <c r="E17" s="196"/>
      <c r="F17" s="196"/>
      <c r="G17" s="196"/>
      <c r="H17" s="196"/>
      <c r="I17" s="196"/>
      <c r="J17" s="196"/>
      <c r="K17" s="197"/>
      <c r="L17" s="177"/>
    </row>
    <row r="18" spans="1:12" ht="16.5" thickBot="1" x14ac:dyDescent="0.3">
      <c r="A18" s="182"/>
      <c r="B18" s="185"/>
      <c r="C18" s="185"/>
      <c r="D18" s="86" t="s">
        <v>34</v>
      </c>
      <c r="E18" s="86" t="s">
        <v>57</v>
      </c>
      <c r="F18" s="86" t="s">
        <v>58</v>
      </c>
      <c r="G18" s="86" t="s">
        <v>72</v>
      </c>
      <c r="H18" s="86" t="s">
        <v>73</v>
      </c>
      <c r="I18" s="86" t="s">
        <v>74</v>
      </c>
      <c r="J18" s="86" t="s">
        <v>75</v>
      </c>
      <c r="K18" s="107" t="s">
        <v>84</v>
      </c>
      <c r="L18" s="178"/>
    </row>
    <row r="19" spans="1:12" ht="16.5" thickBot="1" x14ac:dyDescent="0.3">
      <c r="A19" s="74">
        <v>1</v>
      </c>
      <c r="B19" s="75">
        <v>2</v>
      </c>
      <c r="C19" s="75">
        <v>3</v>
      </c>
      <c r="D19" s="76">
        <v>4</v>
      </c>
      <c r="E19" s="75">
        <v>5</v>
      </c>
      <c r="F19" s="75">
        <v>6</v>
      </c>
      <c r="G19" s="75">
        <v>7</v>
      </c>
      <c r="H19" s="75">
        <v>8</v>
      </c>
      <c r="I19" s="75">
        <v>9</v>
      </c>
      <c r="J19" s="75">
        <v>10</v>
      </c>
      <c r="K19" s="75">
        <v>11</v>
      </c>
      <c r="L19" s="75">
        <v>12</v>
      </c>
    </row>
    <row r="20" spans="1:12" ht="31.5" customHeight="1" x14ac:dyDescent="0.25">
      <c r="A20" s="188" t="s">
        <v>59</v>
      </c>
      <c r="B20" s="189"/>
      <c r="C20" s="189"/>
      <c r="D20" s="189"/>
      <c r="E20" s="189"/>
      <c r="F20" s="189"/>
      <c r="G20" s="189"/>
      <c r="H20" s="189"/>
      <c r="I20" s="189"/>
      <c r="J20" s="189"/>
      <c r="K20" s="189"/>
      <c r="L20" s="190"/>
    </row>
    <row r="21" spans="1:12" ht="47.25" x14ac:dyDescent="0.25">
      <c r="A21" s="191" t="s">
        <v>60</v>
      </c>
      <c r="B21" s="81" t="s">
        <v>76</v>
      </c>
      <c r="C21" s="79" t="s">
        <v>61</v>
      </c>
      <c r="D21" s="83">
        <v>1.5</v>
      </c>
      <c r="E21" s="83">
        <v>4</v>
      </c>
      <c r="F21" s="83">
        <v>8</v>
      </c>
      <c r="G21" s="83">
        <v>8</v>
      </c>
      <c r="H21" s="83">
        <v>8</v>
      </c>
      <c r="I21" s="83">
        <v>8</v>
      </c>
      <c r="J21" s="83">
        <v>8</v>
      </c>
      <c r="K21" s="83">
        <v>8</v>
      </c>
      <c r="L21" s="78"/>
    </row>
    <row r="22" spans="1:12" ht="47.25" x14ac:dyDescent="0.25">
      <c r="A22" s="191"/>
      <c r="B22" s="81" t="s">
        <v>77</v>
      </c>
      <c r="C22" s="79" t="s">
        <v>62</v>
      </c>
      <c r="D22" s="84">
        <v>1</v>
      </c>
      <c r="E22" s="84">
        <v>4</v>
      </c>
      <c r="F22" s="84">
        <v>10</v>
      </c>
      <c r="G22" s="84">
        <v>10</v>
      </c>
      <c r="H22" s="84">
        <v>10</v>
      </c>
      <c r="I22" s="89">
        <v>15</v>
      </c>
      <c r="J22" s="89">
        <v>15</v>
      </c>
      <c r="K22" s="89">
        <v>15</v>
      </c>
      <c r="L22" s="78"/>
    </row>
    <row r="23" spans="1:12" ht="59.25" customHeight="1" x14ac:dyDescent="0.25">
      <c r="A23" s="179" t="s">
        <v>68</v>
      </c>
      <c r="B23" s="78" t="s">
        <v>69</v>
      </c>
      <c r="C23" s="79" t="s">
        <v>62</v>
      </c>
      <c r="D23" s="83">
        <v>3</v>
      </c>
      <c r="E23" s="83">
        <v>4</v>
      </c>
      <c r="F23" s="83">
        <v>4</v>
      </c>
      <c r="G23" s="83">
        <v>4</v>
      </c>
      <c r="H23" s="83">
        <v>4</v>
      </c>
      <c r="I23" s="83">
        <v>4</v>
      </c>
      <c r="J23" s="83">
        <v>4</v>
      </c>
      <c r="K23" s="83">
        <v>4</v>
      </c>
      <c r="L23" s="78"/>
    </row>
    <row r="24" spans="1:12" ht="70.5" customHeight="1" x14ac:dyDescent="0.25">
      <c r="A24" s="179"/>
      <c r="B24" s="78" t="s">
        <v>70</v>
      </c>
      <c r="C24" s="79" t="s">
        <v>63</v>
      </c>
      <c r="D24" s="83">
        <v>15</v>
      </c>
      <c r="E24" s="83">
        <v>15</v>
      </c>
      <c r="F24" s="83">
        <v>15</v>
      </c>
      <c r="G24" s="83">
        <v>0</v>
      </c>
      <c r="H24" s="83">
        <v>0</v>
      </c>
      <c r="I24" s="83">
        <v>0</v>
      </c>
      <c r="J24" s="85">
        <v>0</v>
      </c>
      <c r="K24" s="85">
        <v>0</v>
      </c>
      <c r="L24" s="80"/>
    </row>
    <row r="25" spans="1:12" ht="78.75" x14ac:dyDescent="0.25">
      <c r="A25" s="77" t="s">
        <v>64</v>
      </c>
      <c r="B25" s="78" t="s">
        <v>65</v>
      </c>
      <c r="C25" s="79" t="s">
        <v>66</v>
      </c>
      <c r="D25" s="83">
        <v>20</v>
      </c>
      <c r="E25" s="83">
        <v>40</v>
      </c>
      <c r="F25" s="83">
        <v>50</v>
      </c>
      <c r="G25" s="83">
        <v>50</v>
      </c>
      <c r="H25" s="83">
        <v>50</v>
      </c>
      <c r="I25" s="83">
        <v>50</v>
      </c>
      <c r="J25" s="85">
        <v>50</v>
      </c>
      <c r="K25" s="85">
        <v>50</v>
      </c>
      <c r="L25" s="80"/>
    </row>
    <row r="26" spans="1:12" ht="54" customHeight="1" x14ac:dyDescent="0.25">
      <c r="A26" s="179" t="s">
        <v>67</v>
      </c>
      <c r="B26" s="78" t="s">
        <v>78</v>
      </c>
      <c r="C26" s="82" t="s">
        <v>63</v>
      </c>
      <c r="D26" s="87">
        <v>526.4</v>
      </c>
      <c r="E26" s="87">
        <v>1000</v>
      </c>
      <c r="F26" s="87">
        <v>1000</v>
      </c>
      <c r="G26" s="87">
        <v>1000</v>
      </c>
      <c r="H26" s="87">
        <v>1000</v>
      </c>
      <c r="I26" s="90">
        <f>999.4+259.6</f>
        <v>1259</v>
      </c>
      <c r="J26" s="88">
        <v>1247.5999999999999</v>
      </c>
      <c r="K26" s="132">
        <v>1247.5999999999999</v>
      </c>
      <c r="L26" s="80"/>
    </row>
    <row r="27" spans="1:12" ht="63" x14ac:dyDescent="0.25">
      <c r="A27" s="179"/>
      <c r="B27" s="78" t="s">
        <v>71</v>
      </c>
      <c r="C27" s="79" t="s">
        <v>66</v>
      </c>
      <c r="D27" s="83">
        <v>10</v>
      </c>
      <c r="E27" s="83">
        <v>30</v>
      </c>
      <c r="F27" s="83">
        <v>40</v>
      </c>
      <c r="G27" s="83">
        <v>40</v>
      </c>
      <c r="H27" s="83">
        <v>10</v>
      </c>
      <c r="I27" s="83">
        <v>15</v>
      </c>
      <c r="J27" s="85">
        <v>15</v>
      </c>
      <c r="K27" s="85">
        <v>15</v>
      </c>
      <c r="L27" s="80"/>
    </row>
  </sheetData>
  <mergeCells count="15">
    <mergeCell ref="L16:L18"/>
    <mergeCell ref="A23:A24"/>
    <mergeCell ref="A26:A27"/>
    <mergeCell ref="A16:A18"/>
    <mergeCell ref="B16:B18"/>
    <mergeCell ref="C16:C18"/>
    <mergeCell ref="A20:L20"/>
    <mergeCell ref="A21:A22"/>
    <mergeCell ref="D16:K16"/>
    <mergeCell ref="D17:K17"/>
    <mergeCell ref="H2:L2"/>
    <mergeCell ref="F3:L4"/>
    <mergeCell ref="F5:L5"/>
    <mergeCell ref="F7:L11"/>
    <mergeCell ref="A12:L1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9"/>
  <sheetViews>
    <sheetView view="pageBreakPreview" zoomScaleNormal="100" zoomScaleSheetLayoutView="100" workbookViewId="0">
      <selection activeCell="E9" sqref="E9:K13"/>
    </sheetView>
  </sheetViews>
  <sheetFormatPr defaultRowHeight="15" x14ac:dyDescent="0.25"/>
  <cols>
    <col min="1" max="1" width="71.7109375" customWidth="1"/>
  </cols>
  <sheetData>
    <row r="4" spans="1:11" ht="18.75" x14ac:dyDescent="0.3">
      <c r="F4" s="37"/>
      <c r="G4" s="146" t="s">
        <v>51</v>
      </c>
      <c r="H4" s="146"/>
      <c r="I4" s="146"/>
      <c r="J4" s="146"/>
      <c r="K4" s="146"/>
    </row>
    <row r="5" spans="1:11" ht="27" customHeight="1" x14ac:dyDescent="0.25">
      <c r="E5" s="164" t="s">
        <v>24</v>
      </c>
      <c r="F5" s="164"/>
      <c r="G5" s="164"/>
      <c r="H5" s="164"/>
      <c r="I5" s="164"/>
      <c r="J5" s="164"/>
      <c r="K5" s="164"/>
    </row>
    <row r="6" spans="1:11" x14ac:dyDescent="0.25">
      <c r="E6" s="164"/>
      <c r="F6" s="164"/>
      <c r="G6" s="164"/>
      <c r="H6" s="164"/>
      <c r="I6" s="164"/>
      <c r="J6" s="164"/>
      <c r="K6" s="164"/>
    </row>
    <row r="7" spans="1:11" ht="18.75" x14ac:dyDescent="0.3">
      <c r="E7" s="210" t="s">
        <v>91</v>
      </c>
      <c r="F7" s="210"/>
      <c r="G7" s="210"/>
      <c r="H7" s="210"/>
      <c r="I7" s="210"/>
      <c r="J7" s="210"/>
      <c r="K7" s="210"/>
    </row>
    <row r="8" spans="1:11" ht="18.75" x14ac:dyDescent="0.3">
      <c r="E8" s="61"/>
      <c r="F8" s="61"/>
      <c r="G8" s="61"/>
      <c r="H8" s="61"/>
      <c r="I8" s="61"/>
      <c r="J8" s="73"/>
      <c r="K8" s="61"/>
    </row>
    <row r="9" spans="1:11" ht="23.25" customHeight="1" x14ac:dyDescent="0.25">
      <c r="E9" s="147" t="s">
        <v>89</v>
      </c>
      <c r="F9" s="147"/>
      <c r="G9" s="147"/>
      <c r="H9" s="147"/>
      <c r="I9" s="147"/>
      <c r="J9" s="147"/>
      <c r="K9" s="147"/>
    </row>
    <row r="10" spans="1:11" ht="18" customHeight="1" x14ac:dyDescent="0.25">
      <c r="E10" s="147"/>
      <c r="F10" s="147"/>
      <c r="G10" s="147"/>
      <c r="H10" s="147"/>
      <c r="I10" s="147"/>
      <c r="J10" s="147"/>
      <c r="K10" s="147"/>
    </row>
    <row r="11" spans="1:11" ht="18" customHeight="1" x14ac:dyDescent="0.25">
      <c r="E11" s="147"/>
      <c r="F11" s="147"/>
      <c r="G11" s="147"/>
      <c r="H11" s="147"/>
      <c r="I11" s="147"/>
      <c r="J11" s="147"/>
      <c r="K11" s="147"/>
    </row>
    <row r="12" spans="1:11" ht="18" customHeight="1" x14ac:dyDescent="0.25">
      <c r="E12" s="147"/>
      <c r="F12" s="147"/>
      <c r="G12" s="147"/>
      <c r="H12" s="147"/>
      <c r="I12" s="147"/>
      <c r="J12" s="147"/>
      <c r="K12" s="147"/>
    </row>
    <row r="13" spans="1:11" ht="18" customHeight="1" x14ac:dyDescent="0.25">
      <c r="E13" s="147"/>
      <c r="F13" s="147"/>
      <c r="G13" s="147"/>
      <c r="H13" s="147"/>
      <c r="I13" s="147"/>
      <c r="J13" s="147"/>
      <c r="K13" s="147"/>
    </row>
    <row r="14" spans="1:11" ht="18.75" x14ac:dyDescent="0.3">
      <c r="E14" s="61"/>
      <c r="F14" s="61"/>
      <c r="G14" s="61"/>
      <c r="H14" s="61"/>
      <c r="I14" s="61"/>
      <c r="J14" s="73"/>
      <c r="K14" s="61"/>
    </row>
    <row r="15" spans="1:11" ht="18" customHeight="1" x14ac:dyDescent="0.25">
      <c r="A15" s="175" t="s">
        <v>90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</row>
    <row r="16" spans="1:11" ht="18" customHeight="1" x14ac:dyDescent="0.25">
      <c r="A16" s="175"/>
      <c r="B16" s="175"/>
      <c r="C16" s="175"/>
      <c r="D16" s="175"/>
      <c r="E16" s="175"/>
      <c r="F16" s="175"/>
      <c r="G16" s="175"/>
      <c r="H16" s="175"/>
      <c r="I16" s="175"/>
      <c r="J16" s="175"/>
      <c r="K16" s="175"/>
    </row>
    <row r="17" spans="1:11" ht="18" customHeight="1" x14ac:dyDescent="0.25">
      <c r="A17" s="175"/>
      <c r="B17" s="175"/>
      <c r="C17" s="175"/>
      <c r="D17" s="175"/>
      <c r="E17" s="175"/>
      <c r="F17" s="175"/>
      <c r="G17" s="175"/>
      <c r="H17" s="175"/>
      <c r="I17" s="175"/>
      <c r="J17" s="175"/>
      <c r="K17" s="175"/>
    </row>
    <row r="18" spans="1:11" ht="15.75" thickBot="1" x14ac:dyDescent="0.3"/>
    <row r="19" spans="1:11" ht="46.9" customHeight="1" thickBot="1" x14ac:dyDescent="0.3">
      <c r="A19" s="201" t="s">
        <v>30</v>
      </c>
      <c r="B19" s="198" t="s">
        <v>40</v>
      </c>
      <c r="C19" s="199"/>
      <c r="D19" s="199"/>
      <c r="E19" s="199"/>
      <c r="F19" s="199"/>
      <c r="G19" s="199"/>
      <c r="H19" s="199"/>
      <c r="I19" s="199"/>
      <c r="J19" s="199"/>
      <c r="K19" s="200"/>
    </row>
    <row r="20" spans="1:11" ht="40.9" customHeight="1" x14ac:dyDescent="0.25">
      <c r="A20" s="202"/>
      <c r="B20" s="204" t="s">
        <v>32</v>
      </c>
      <c r="C20" s="206" t="s">
        <v>33</v>
      </c>
      <c r="D20" s="207"/>
      <c r="E20" s="207"/>
      <c r="F20" s="207"/>
      <c r="G20" s="207"/>
      <c r="H20" s="207"/>
      <c r="I20" s="207"/>
      <c r="J20" s="207"/>
      <c r="K20" s="208" t="s">
        <v>31</v>
      </c>
    </row>
    <row r="21" spans="1:11" ht="32.25" thickBot="1" x14ac:dyDescent="0.3">
      <c r="A21" s="203"/>
      <c r="B21" s="205"/>
      <c r="C21" s="41" t="s">
        <v>34</v>
      </c>
      <c r="D21" s="41" t="s">
        <v>35</v>
      </c>
      <c r="E21" s="41" t="s">
        <v>36</v>
      </c>
      <c r="F21" s="41" t="s">
        <v>43</v>
      </c>
      <c r="G21" s="41" t="s">
        <v>44</v>
      </c>
      <c r="H21" s="41" t="s">
        <v>45</v>
      </c>
      <c r="I21" s="41" t="s">
        <v>46</v>
      </c>
      <c r="J21" s="41" t="s">
        <v>88</v>
      </c>
      <c r="K21" s="209"/>
    </row>
    <row r="22" spans="1:11" ht="16.5" thickBot="1" x14ac:dyDescent="0.3">
      <c r="A22" s="42">
        <v>1</v>
      </c>
      <c r="B22" s="40">
        <v>2</v>
      </c>
      <c r="C22" s="40">
        <v>3</v>
      </c>
      <c r="D22" s="40">
        <v>4</v>
      </c>
      <c r="E22" s="40">
        <v>5</v>
      </c>
      <c r="F22" s="40">
        <v>6</v>
      </c>
      <c r="G22" s="40">
        <v>7</v>
      </c>
      <c r="H22" s="40">
        <v>8</v>
      </c>
      <c r="I22" s="40">
        <v>9</v>
      </c>
      <c r="J22" s="40">
        <v>10</v>
      </c>
      <c r="K22" s="40">
        <v>11</v>
      </c>
    </row>
    <row r="23" spans="1:11" ht="25.15" customHeight="1" thickBot="1" x14ac:dyDescent="0.3">
      <c r="A23" s="47" t="s">
        <v>37</v>
      </c>
      <c r="B23" s="68">
        <f>C23+D23+E23+F23+G23+H23+I23+J23</f>
        <v>8280.6</v>
      </c>
      <c r="C23" s="69">
        <f>C25+C26+C27+C28</f>
        <v>526.4</v>
      </c>
      <c r="D23" s="69">
        <f t="shared" ref="D23:I23" si="0">D25+D26+D27+D28</f>
        <v>1000</v>
      </c>
      <c r="E23" s="69">
        <f t="shared" si="0"/>
        <v>1000</v>
      </c>
      <c r="F23" s="69">
        <f t="shared" si="0"/>
        <v>1000</v>
      </c>
      <c r="G23" s="69">
        <f t="shared" si="0"/>
        <v>1000</v>
      </c>
      <c r="H23" s="69">
        <f t="shared" si="0"/>
        <v>1259</v>
      </c>
      <c r="I23" s="69">
        <f t="shared" si="0"/>
        <v>1247.5999999999999</v>
      </c>
      <c r="J23" s="69">
        <f t="shared" ref="J23" si="1">J25+J26+J27+J28</f>
        <v>1247.5999999999999</v>
      </c>
      <c r="K23" s="70"/>
    </row>
    <row r="24" spans="1:11" ht="25.15" customHeight="1" x14ac:dyDescent="0.25">
      <c r="A24" s="50" t="s">
        <v>38</v>
      </c>
      <c r="B24" s="51"/>
      <c r="C24" s="52"/>
      <c r="D24" s="52"/>
      <c r="E24" s="52"/>
      <c r="F24" s="53"/>
      <c r="G24" s="53"/>
      <c r="H24" s="53"/>
      <c r="I24" s="53"/>
      <c r="J24" s="53"/>
      <c r="K24" s="54"/>
    </row>
    <row r="25" spans="1:11" ht="25.15" customHeight="1" x14ac:dyDescent="0.25">
      <c r="A25" s="48" t="s">
        <v>50</v>
      </c>
      <c r="B25" s="46"/>
      <c r="C25" s="43"/>
      <c r="D25" s="43"/>
      <c r="E25" s="43"/>
      <c r="F25" s="43"/>
      <c r="G25" s="43"/>
      <c r="H25" s="43"/>
      <c r="I25" s="43"/>
      <c r="J25" s="43"/>
      <c r="K25" s="44"/>
    </row>
    <row r="26" spans="1:11" ht="25.15" customHeight="1" x14ac:dyDescent="0.25">
      <c r="A26" s="48" t="s">
        <v>42</v>
      </c>
      <c r="B26" s="57">
        <f>C26+D26+E26+F26+G26+H26+I26+J26</f>
        <v>3163</v>
      </c>
      <c r="C26" s="58">
        <f>'приложение 1'!D72</f>
        <v>26.4</v>
      </c>
      <c r="D26" s="58">
        <f>'приложение 1'!E72</f>
        <v>411</v>
      </c>
      <c r="E26" s="58">
        <f>'приложение 1'!F72</f>
        <v>411</v>
      </c>
      <c r="F26" s="58">
        <f>'приложение 1'!G72</f>
        <v>411</v>
      </c>
      <c r="G26" s="58">
        <f>'приложение 1'!H72</f>
        <v>411</v>
      </c>
      <c r="H26" s="92">
        <f>411+259.6</f>
        <v>670.6</v>
      </c>
      <c r="I26" s="58">
        <f>'приложение 1'!J72</f>
        <v>411</v>
      </c>
      <c r="J26" s="58">
        <f>'приложение 1'!K72</f>
        <v>411</v>
      </c>
      <c r="K26" s="44"/>
    </row>
    <row r="27" spans="1:11" ht="25.15" customHeight="1" x14ac:dyDescent="0.25">
      <c r="A27" s="48" t="s">
        <v>41</v>
      </c>
      <c r="B27" s="57">
        <f>C27+D27+E27+F27+G27+H27+I27+J27</f>
        <v>5117.6000000000004</v>
      </c>
      <c r="C27" s="58">
        <f>'приложение 1'!D73</f>
        <v>500</v>
      </c>
      <c r="D27" s="58">
        <f>'приложение 1'!E73</f>
        <v>589</v>
      </c>
      <c r="E27" s="58">
        <f>'приложение 1'!F73</f>
        <v>589</v>
      </c>
      <c r="F27" s="58">
        <f>'приложение 1'!G73</f>
        <v>589</v>
      </c>
      <c r="G27" s="58">
        <f>'приложение 1'!H73</f>
        <v>589</v>
      </c>
      <c r="H27" s="58">
        <f>589-0.6</f>
        <v>588.4</v>
      </c>
      <c r="I27" s="58">
        <f>'приложение 1'!J73</f>
        <v>836.6</v>
      </c>
      <c r="J27" s="58">
        <f>'приложение 1'!K73</f>
        <v>836.6</v>
      </c>
      <c r="K27" s="44"/>
    </row>
    <row r="28" spans="1:11" ht="25.15" customHeight="1" thickBot="1" x14ac:dyDescent="0.3">
      <c r="A28" s="49" t="s">
        <v>39</v>
      </c>
      <c r="B28" s="59">
        <f>C28+D28+E28+F28+G28+H28+I28+J28</f>
        <v>0</v>
      </c>
      <c r="C28" s="60">
        <f>'приложение 1'!D74</f>
        <v>0</v>
      </c>
      <c r="D28" s="60">
        <f>'приложение 1'!E74</f>
        <v>0</v>
      </c>
      <c r="E28" s="60">
        <f>'приложение 1'!F74</f>
        <v>0</v>
      </c>
      <c r="F28" s="60">
        <f>'приложение 1'!G74</f>
        <v>0</v>
      </c>
      <c r="G28" s="60">
        <f>'приложение 1'!H74</f>
        <v>0</v>
      </c>
      <c r="H28" s="60">
        <f>'приложение 1'!I74</f>
        <v>0</v>
      </c>
      <c r="I28" s="60">
        <f>'приложение 1'!J74</f>
        <v>0</v>
      </c>
      <c r="J28" s="60">
        <f>'приложение 1'!K74</f>
        <v>0</v>
      </c>
      <c r="K28" s="45"/>
    </row>
    <row r="29" spans="1:11" ht="18.75" x14ac:dyDescent="0.3">
      <c r="A29" s="37" t="s">
        <v>47</v>
      </c>
    </row>
  </sheetData>
  <mergeCells count="10">
    <mergeCell ref="B19:K19"/>
    <mergeCell ref="G4:K4"/>
    <mergeCell ref="E5:K6"/>
    <mergeCell ref="E7:K7"/>
    <mergeCell ref="E9:K13"/>
    <mergeCell ref="A15:K17"/>
    <mergeCell ref="A19:A21"/>
    <mergeCell ref="B20:B21"/>
    <mergeCell ref="C20:J20"/>
    <mergeCell ref="K20:K21"/>
  </mergeCells>
  <pageMargins left="0.70866141732283472" right="0.31496062992125984" top="0.35433070866141736" bottom="0.35433070866141736" header="0" footer="0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1</vt:lpstr>
      <vt:lpstr>приложение 3</vt:lpstr>
      <vt:lpstr>приложение 2</vt:lpstr>
      <vt:lpstr>'приложение 1'!Область_печати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USR030220</dc:creator>
  <cp:lastModifiedBy>Пользователь Windows</cp:lastModifiedBy>
  <cp:lastPrinted>2024-02-07T03:29:48Z</cp:lastPrinted>
  <dcterms:created xsi:type="dcterms:W3CDTF">2020-08-02T09:45:23Z</dcterms:created>
  <dcterms:modified xsi:type="dcterms:W3CDTF">2024-11-11T03:12:15Z</dcterms:modified>
</cp:coreProperties>
</file>