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1 Доходы бюджета" sheetId="1" r:id="rId1"/>
  </sheets>
  <definedNames>
    <definedName name="Date">'1 Доходы бюджета'!#REF!</definedName>
    <definedName name="Dohod">'1 Доходы бюджета'!#REF!</definedName>
    <definedName name="ghs">'1 Доходы бюджета'!#REF!</definedName>
    <definedName name="Table">#REF!</definedName>
    <definedName name="Table1">'1 Доходы бюджета'!#REF!</definedName>
    <definedName name="Table2">#REF!</definedName>
    <definedName name="Table3">#REF!</definedName>
    <definedName name="ввавы">'1 Доходы бюджета'!#REF!</definedName>
    <definedName name="Глав_бух">#REF!</definedName>
    <definedName name="Дата">'1 Доходы бюджета'!#REF!</definedName>
    <definedName name="Наим_бюджета">'1 Доходы бюджета'!#REF!</definedName>
    <definedName name="Рук_фин_экон_службы">#REF!</definedName>
    <definedName name="Руководитель">#REF!</definedName>
    <definedName name="Таблица_доходов">'1 Доходы бюджета'!#REF!</definedName>
    <definedName name="Таблица1">'1 Доходы бюджета'!#REF!</definedName>
    <definedName name="Таблица2">#REF!</definedName>
    <definedName name="Таблица3">#REF!</definedName>
  </definedNames>
  <calcPr calcId="145621"/>
</workbook>
</file>

<file path=xl/calcChain.xml><?xml version="1.0" encoding="utf-8"?>
<calcChain xmlns="http://schemas.openxmlformats.org/spreadsheetml/2006/main">
  <c r="F136" i="1" l="1"/>
  <c r="E136" i="1"/>
  <c r="D136" i="1"/>
  <c r="E131" i="1"/>
  <c r="D131" i="1"/>
  <c r="F127" i="1"/>
  <c r="E127" i="1"/>
  <c r="D127" i="1"/>
  <c r="F120" i="1"/>
  <c r="F107" i="1" s="1"/>
  <c r="E120" i="1"/>
  <c r="D120" i="1"/>
  <c r="D107" i="1" s="1"/>
  <c r="F110" i="1"/>
  <c r="E110" i="1"/>
  <c r="E108" i="1" s="1"/>
  <c r="D110" i="1"/>
  <c r="F108" i="1"/>
  <c r="D108" i="1"/>
  <c r="E107" i="1"/>
  <c r="F53" i="1"/>
  <c r="E53" i="1"/>
  <c r="D53" i="1"/>
  <c r="F42" i="1"/>
  <c r="E42" i="1"/>
  <c r="E37" i="1" s="1"/>
  <c r="D42" i="1"/>
  <c r="F37" i="1"/>
  <c r="D37" i="1"/>
  <c r="F34" i="1"/>
  <c r="E34" i="1"/>
  <c r="D34" i="1"/>
  <c r="F31" i="1"/>
  <c r="E31" i="1"/>
  <c r="D31" i="1"/>
  <c r="F28" i="1"/>
  <c r="E28" i="1"/>
  <c r="D28" i="1"/>
  <c r="F25" i="1"/>
  <c r="E25" i="1"/>
  <c r="D25" i="1"/>
  <c r="F19" i="1"/>
  <c r="E19" i="1"/>
  <c r="D19" i="1"/>
  <c r="F14" i="1"/>
  <c r="F13" i="1" s="1"/>
  <c r="F12" i="1" s="1"/>
  <c r="F11" i="1" s="1"/>
  <c r="E14" i="1"/>
  <c r="D14" i="1"/>
  <c r="D13" i="1" s="1"/>
  <c r="D12" i="1" s="1"/>
  <c r="E13" i="1"/>
  <c r="E12" i="1" s="1"/>
  <c r="E11" i="1" s="1"/>
  <c r="D11" i="1" l="1"/>
</calcChain>
</file>

<file path=xl/sharedStrings.xml><?xml version="1.0" encoding="utf-8"?>
<sst xmlns="http://schemas.openxmlformats.org/spreadsheetml/2006/main" count="217" uniqueCount="172">
  <si>
    <t xml:space="preserve">  ПРОГНОЗ ДОХОДОВ РАЙОННОГО  БЮДЖЕТА , СОСТАВЛЕННЫЙ В СООТВЕТСТВИИ С БЮДЖЕТНОЙ КЛАССИФИКАЦИЕЙ РОССИЙСКОЙ ФЕДЕРАЦИИ НА  2023 ГОД И ПЛАНОВЫЙ ПЕРИОД 2024 и 2025 ГОДОВ</t>
  </si>
  <si>
    <t xml:space="preserve">                                                                                                                                            тыс.рублей</t>
  </si>
  <si>
    <t xml:space="preserve"> Наименование показателя</t>
  </si>
  <si>
    <t>Код стро-ки</t>
  </si>
  <si>
    <t>Код дохода по бюджетной классификации</t>
  </si>
  <si>
    <t xml:space="preserve">План на 2023 год </t>
  </si>
  <si>
    <t>Плановый период</t>
  </si>
  <si>
    <t>2025 год</t>
  </si>
  <si>
    <t>2024 год</t>
  </si>
  <si>
    <t>Доходы бюджета - всего</t>
  </si>
  <si>
    <t/>
  </si>
  <si>
    <t>000 8 50 00000 00 0000 000</t>
  </si>
  <si>
    <t>НАЛОГОВЫЕ И НЕНАЛОГОВЫЕ ДОХОДЫ</t>
  </si>
  <si>
    <t>000 1 00 00000 00 0000 000</t>
  </si>
  <si>
    <t>Налоговые доходы</t>
  </si>
  <si>
    <t>Налог на доходы физических лиц</t>
  </si>
  <si>
    <t>000 1 01 02000 01 0000 110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</si>
  <si>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</si>
  <si>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>000 1 01 02010 01 0000 110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</si>
  <si>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</si>
  <si>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</si>
  <si>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</si>
  <si>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</si>
  <si>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</t>
  </si>
  <si>
    <t>000 1 01 02040 01 0000 110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</si>
  <si>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</si>
  <si>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</si>
  <si>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</si>
  <si>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</si>
  <si>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</si>
  <si>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</si>
  <si>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</si>
  <si>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</si>
  <si>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</si>
  <si>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</si>
  <si>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 xml:space="preserve">Налог, взимаемый в связи с применением упрощенной системы налогообложения
</t>
  </si>
  <si>
    <t xml:space="preserve">000 1 05 01000 00 0000 110
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</si>
  <si>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</si>
  <si>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</si>
  <si>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</si>
  <si>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</si>
  <si>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</si>
  <si>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</si>
  <si>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</si>
  <si>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</si>
  <si>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</si>
  <si>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</si>
  <si>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</si>
  <si>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</si>
  <si>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</si>
  <si>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</si>
  <si>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</si>
  <si>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</si>
  <si>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</si>
  <si>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</si>
  <si>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</si>
  <si>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</si>
  <si>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</si>
  <si>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</si>
  <si>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Неналоговые доходы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</si>
  <si>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</si>
  <si>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>000 1 11 05013 05 0000 120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</si>
  <si>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</si>
  <si>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000 1 11 05013 13 0000 120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</si>
  <si>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</si>
  <si>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</si>
  <si>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Прочие поступления от использования имущества, находящегося в собсвенности муниципального района</t>
  </si>
  <si>
    <t>000 111 09045 05 0000 120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</si>
  <si>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</si>
  <si>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</si>
  <si>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</si>
  <si>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</si>
  <si>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</si>
  <si>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</si>
  <si>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</si>
  <si>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</si>
  <si>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</si>
  <si>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</si>
  <si>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</si>
  <si>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</si>
  <si>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</si>
  <si>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</si>
  <si>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</si>
  <si>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</si>
  <si>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</si>
  <si>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</si>
  <si>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Доходы от продажи земельных участков, гсударственная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</si>
  <si>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</si>
  <si>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</si>
  <si>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</si>
  <si>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</si>
  <si>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</si>
  <si>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</si>
  <si>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000 1 16 01153 05 0000 140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</si>
  <si>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</si>
  <si>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</si>
  <si>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</si>
  <si>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</si>
  <si>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</si>
  <si>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</si>
  <si>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 ите их прав </t>
  </si>
  <si>
    <t>000 1 16 01073 01 0000 140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</si>
  <si>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</si>
  <si>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000 1 16 01143 01 0000 140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</si>
  <si>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</si>
  <si>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</si>
  <si>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</si>
  <si>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</si>
  <si>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</si>
  <si>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</si>
  <si>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</si>
  <si>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</si>
  <si>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</si>
  <si>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</si>
  <si>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муниципальных районов на выравнивание бюджетной обеспеченности</t>
  </si>
  <si>
    <t>000 2 02 15001 05 0000 150</t>
  </si>
  <si>
    <t>Субсидии бюджетам субъектов Российской Федерации и муниципальных образований (межбюджетные субсидии)</t>
  </si>
  <si>
    <t>000 2 02 20000 00 0000 150</t>
  </si>
  <si>
    <t>Субсидия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том числев целях реализации регионального проекта "Дорожная сеть (Новосибирская область)", ГП НСО "Развитие автомобильных дорог регионального, межмуниципального и местного значения в Новосибирской области"</t>
  </si>
  <si>
    <t>000 2 02 20216 05 0000 150</t>
  </si>
  <si>
    <t xml:space="preserve">Субсидия на реализацию мероприятий по проведению работ на воинских захоронениях ГП НСО "Культура Новосибирской области"  </t>
  </si>
  <si>
    <t>000 2 02 25299 05 0000 150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</si>
  <si>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муниципальных образовательных организациях, ГП НСО "Развитие образования, создание условий для социализации детей и учащейся молодежи в Новосибирской области" </t>
  </si>
  <si>
    <t>000 2 02 25304 05 0000 150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</si>
  <si>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</si>
  <si>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</si>
  <si>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Субсидия на софинансирование муниципальных программ развития малого и среднего предпринимательства ГП НСО  "Развитие субъектов малого и среднего предпринимательства в НСО"</t>
  </si>
  <si>
    <t>000 2 02 25527 05 0000 150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</si>
  <si>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</si>
  <si>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000 2 02 25555 05 0000 150</t>
  </si>
  <si>
    <t xml:space="preserve">Субсидия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ГП НСО "Развитие образования, создание условий для социализации детей и учащейся молодежи в НСО" </t>
  </si>
  <si>
    <t>000 2 02 25169 05 0000 150</t>
  </si>
  <si>
    <t xml:space="preserve">Субсидия на строительство (приобретение на первичном рынке) служебного жилья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ГП НСО "Стимулирование развития жилищного строительства в Новосибирской области"  </t>
  </si>
  <si>
    <t>000 2 02 20077 05 0000 150</t>
  </si>
  <si>
    <t>Прочие субсидии бюджетам муниципальных районов</t>
  </si>
  <si>
    <t>000 2 02 29999 05 0000 150</t>
  </si>
  <si>
    <t>Субвенции бюджетам субъектов Российской Федерации и муниципальных образований</t>
  </si>
  <si>
    <t>000 2 02 30000 00 0000 150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</si>
  <si>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</si>
  <si>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</si>
  <si>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</si>
  <si>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</si>
  <si>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</si>
  <si>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000 2 02 35082 05 0000 150</t>
  </si>
  <si>
    <t>Субвенция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</si>
  <si>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000 2 02 35176 05 0000 150</t>
  </si>
  <si>
    <t>Субвенция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</si>
  <si>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000 2 02 35135 05 0000 150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</si>
  <si>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</si>
  <si>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</si>
  <si>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</si>
  <si>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</si>
  <si>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</si>
  <si>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</si>
  <si>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 xml:space="preserve">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ГП НСО "Развитие образования, создание условий для социализации детей и учащейся молодежи в Новосибирской области" </t>
  </si>
  <si>
    <t>000 2 02 45303 05 0000 150</t>
  </si>
  <si>
    <t>Прочие межбюджетные трансферты, передаваемые бюджетам муниципальных районов</t>
  </si>
  <si>
    <t>000 2 02 49999 05 0000 150</t>
  </si>
  <si>
    <t>БЕЗВОЗМЕЗДНЫЕ ПОСТУПЛЕНИЯ ОТ НЕГОСУДАРСТВЕННЫХ ОРГАНИЗАЦИЙ</t>
  </si>
  <si>
    <t>000 2 04 00000 00 0000 180</t>
  </si>
  <si>
    <t>Безвозмездные поступления от негосударственных организаций в бюджеты муниципальных районов</t>
  </si>
  <si>
    <t>000 2 04 05000 05 0000 180</t>
  </si>
  <si>
    <t>Прочие безвозмездные поступления от негосударственных организаций в бюджеты муниципальных районов</t>
  </si>
  <si>
    <t>000 2 04 05099 05 0000 180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</si>
  <si>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</si>
  <si>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</si>
  <si>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</si>
  <si>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</si>
  <si>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 xml:space="preserve">Прочие безвозмездные поступления </t>
  </si>
  <si>
    <t>000 2 07 00000 00 0000 000</t>
  </si>
  <si>
    <t>Поступления от денежных пожертвований, предоставляемых физическими лицами получателями средств бюджетов муниципальных районов</t>
  </si>
  <si>
    <t>000 2 07 05020 05 0000 180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</si>
</sst>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color theme="1"/>
      <name val="Arial Cyr"/>
    </font>
    <font>
      <sz val="11"/>
      <color theme="1"/>
      <name val="Calibri"/>
      <scheme val="minor"/>
    </font>
    <font>
      <u/>
      <sz val="10"/>
      <color indexed="20"/>
      <name val="Arial Cyr"/>
    </font>
    <font>
      <b/>
      <sz val="11"/>
      <name val="Arial Cyr"/>
    </font>
    <font>
      <sz val="11"/>
      <name val="Arial Cyr"/>
    </font>
    <font>
      <sz val="8"/>
      <name val="Arial Cyr"/>
    </font>
    <font>
      <b/>
      <sz val="8"/>
      <name val="Arial Cyr"/>
    </font>
    <font>
      <b/>
      <sz val="10"/>
      <name val="Arial Cyr"/>
    </font>
    <font>
      <b/>
      <sz val="7"/>
      <name val="Arial Cyr"/>
    </font>
    <font>
      <sz val="7"/>
      <name val="Arial Cyr"/>
    </font>
    <font>
      <b/>
      <sz val="7"/>
      <color theme="1"/>
      <name val="Arial"/>
    </font>
    <font>
      <sz val="7"/>
      <color theme="1"/>
      <name val="Arial"/>
    </font>
    <font>
      <sz val="8"/>
      <color theme="1"/>
      <name val="Arial"/>
    </font>
    <font>
      <b/>
      <sz val="7"/>
      <name val="Arial"/>
    </font>
    <font>
      <sz val="7"/>
      <name val="Arial"/>
    </font>
    <font>
      <sz val="7"/>
      <color theme="1"/>
      <name val="Arial Cyr"/>
    </font>
    <font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69FFFF"/>
        <bgColor rgb="FF69FFFF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0" fontId="1" fillId="2" borderId="1">
      <alignment horizontal="left" vertical="top" wrapText="1"/>
    </xf>
  </cellStyleXfs>
  <cellXfs count="7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/>
    <xf numFmtId="49" fontId="5" fillId="0" borderId="6" xfId="0" applyNumberFormat="1" applyFont="1" applyBorder="1" applyAlignment="1">
      <alignment vertical="center" wrapText="1"/>
    </xf>
    <xf numFmtId="0" fontId="7" fillId="0" borderId="0" xfId="0" applyFont="1"/>
    <xf numFmtId="0" fontId="3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49" fontId="8" fillId="0" borderId="11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/>
    <xf numFmtId="165" fontId="7" fillId="0" borderId="0" xfId="0" applyNumberFormat="1" applyFont="1"/>
    <xf numFmtId="0" fontId="6" fillId="3" borderId="11" xfId="0" applyFont="1" applyFill="1" applyBorder="1" applyAlignment="1">
      <alignment horizontal="left" vertical="center" wrapText="1"/>
    </xf>
    <xf numFmtId="49" fontId="8" fillId="3" borderId="11" xfId="0" applyNumberFormat="1" applyFont="1" applyFill="1" applyBorder="1" applyAlignment="1">
      <alignment horizontal="right" vertical="center" wrapText="1"/>
    </xf>
    <xf numFmtId="164" fontId="6" fillId="3" borderId="11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right" vertical="center" wrapText="1"/>
    </xf>
    <xf numFmtId="164" fontId="5" fillId="4" borderId="11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164" fontId="5" fillId="0" borderId="11" xfId="0" applyNumberFormat="1" applyFont="1" applyBorder="1" applyAlignment="1">
      <alignment horizontal="right" vertical="center" wrapText="1"/>
    </xf>
    <xf numFmtId="49" fontId="9" fillId="0" borderId="11" xfId="0" applyNumberFormat="1" applyFont="1" applyBorder="1" applyAlignment="1">
      <alignment vertical="top" wrapText="1" shrinkToFit="1"/>
    </xf>
    <xf numFmtId="4" fontId="9" fillId="0" borderId="14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vertical="top" wrapText="1" shrinkToFit="1"/>
    </xf>
    <xf numFmtId="4" fontId="8" fillId="0" borderId="15" xfId="0" applyNumberFormat="1" applyFont="1" applyBorder="1" applyAlignment="1">
      <alignment horizontal="right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right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right" vertical="center" wrapText="1"/>
    </xf>
    <xf numFmtId="164" fontId="12" fillId="0" borderId="1" xfId="2" applyNumberFormat="1" applyFont="1" applyBorder="1" applyAlignment="1">
      <alignment horizontal="right" vertical="center" wrapText="1"/>
    </xf>
    <xf numFmtId="164" fontId="6" fillId="0" borderId="15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vertical="top" wrapText="1" shrinkToFit="1"/>
    </xf>
    <xf numFmtId="49" fontId="13" fillId="0" borderId="1" xfId="0" applyNumberFormat="1" applyFont="1" applyBorder="1" applyAlignment="1">
      <alignment horizontal="right" vertical="top" wrapText="1" shrinkToFit="1"/>
    </xf>
    <xf numFmtId="49" fontId="14" fillId="0" borderId="1" xfId="0" applyNumberFormat="1" applyFont="1" applyBorder="1" applyAlignment="1">
      <alignment vertical="top" wrapText="1" shrinkToFit="1"/>
    </xf>
    <xf numFmtId="49" fontId="14" fillId="0" borderId="1" xfId="0" applyNumberFormat="1" applyFont="1" applyBorder="1" applyAlignment="1">
      <alignment horizontal="right" vertical="top" wrapText="1" shrinkToFit="1"/>
    </xf>
    <xf numFmtId="164" fontId="6" fillId="4" borderId="11" xfId="0" applyNumberFormat="1" applyFont="1" applyFill="1" applyBorder="1" applyAlignment="1">
      <alignment horizontal="right" vertical="center" wrapText="1"/>
    </xf>
    <xf numFmtId="164" fontId="6" fillId="4" borderId="12" xfId="0" applyNumberFormat="1" applyFont="1" applyFill="1" applyBorder="1" applyAlignment="1">
      <alignment horizontal="right" vertical="center" wrapText="1"/>
    </xf>
    <xf numFmtId="0" fontId="14" fillId="0" borderId="8" xfId="0" applyFont="1" applyBorder="1" applyAlignment="1">
      <alignment wrapText="1"/>
    </xf>
    <xf numFmtId="49" fontId="9" fillId="0" borderId="8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11" fillId="0" borderId="16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/>
    </xf>
    <xf numFmtId="0" fontId="11" fillId="0" borderId="16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8" fillId="3" borderId="11" xfId="0" applyFont="1" applyFill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right" vertical="center" wrapText="1"/>
    </xf>
    <xf numFmtId="0" fontId="14" fillId="0" borderId="11" xfId="0" applyFont="1" applyBorder="1" applyAlignment="1">
      <alignment wrapText="1"/>
    </xf>
    <xf numFmtId="49" fontId="9" fillId="0" borderId="11" xfId="0" applyNumberFormat="1" applyFont="1" applyBorder="1" applyAlignment="1">
      <alignment horizontal="center" vertical="center" wrapText="1"/>
    </xf>
    <xf numFmtId="164" fontId="5" fillId="4" borderId="12" xfId="0" applyNumberFormat="1" applyFont="1" applyFill="1" applyBorder="1" applyAlignment="1">
      <alignment horizontal="right" vertical="center" wrapText="1"/>
    </xf>
    <xf numFmtId="164" fontId="5" fillId="4" borderId="13" xfId="0" applyNumberFormat="1" applyFont="1" applyFill="1" applyBorder="1" applyAlignment="1">
      <alignment horizontal="right" vertical="center" wrapText="1"/>
    </xf>
    <xf numFmtId="164" fontId="5" fillId="4" borderId="17" xfId="0" applyNumberFormat="1" applyFont="1" applyFill="1" applyBorder="1" applyAlignment="1">
      <alignment horizontal="right" vertical="center" wrapText="1"/>
    </xf>
    <xf numFmtId="164" fontId="5" fillId="0" borderId="18" xfId="0" applyNumberFormat="1" applyFon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left" vertical="center" wrapText="1"/>
    </xf>
    <xf numFmtId="49" fontId="9" fillId="0" borderId="17" xfId="0" applyNumberFormat="1" applyFont="1" applyBorder="1" applyAlignment="1">
      <alignment horizontal="right" vertical="center" wrapText="1"/>
    </xf>
    <xf numFmtId="164" fontId="5" fillId="0" borderId="17" xfId="0" applyNumberFormat="1" applyFont="1" applyBorder="1" applyAlignment="1">
      <alignment horizontal="right" vertical="center" wrapText="1"/>
    </xf>
    <xf numFmtId="164" fontId="5" fillId="0" borderId="19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164" fontId="9" fillId="4" borderId="1" xfId="0" applyNumberFormat="1" applyFont="1" applyFill="1" applyBorder="1"/>
    <xf numFmtId="49" fontId="16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ткрывавшаяся гиперссылка" xfId="2" builtinId="9"/>
    <cellStyle name="Элементы осей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L141"/>
  <sheetViews>
    <sheetView showGridLines="0" tabSelected="1" zoomScale="93" workbookViewId="0">
      <selection activeCell="D108" sqref="D108"/>
    </sheetView>
  </sheetViews>
  <sheetFormatPr defaultRowHeight="12.75" customHeight="1" x14ac:dyDescent="0.2"/>
  <cols>
    <col min="1" max="1" width="40.85546875" style="1" customWidth="1"/>
    <col min="2" max="2" width="4.28515625" style="1" customWidth="1"/>
    <col min="3" max="3" width="21" style="1" customWidth="1"/>
    <col min="4" max="5" width="12.7109375" style="2" customWidth="1"/>
    <col min="6" max="6" width="13.5703125" customWidth="1"/>
    <col min="7" max="8" width="0.5703125" customWidth="1"/>
    <col min="9" max="9" width="0.7109375" customWidth="1"/>
  </cols>
  <sheetData>
    <row r="2" spans="1:12" ht="51.75" customHeight="1" x14ac:dyDescent="0.2">
      <c r="A2" s="68" t="s">
        <v>0</v>
      </c>
      <c r="B2" s="68"/>
      <c r="C2" s="68"/>
      <c r="D2" s="68"/>
      <c r="E2" s="68"/>
      <c r="F2" s="68"/>
    </row>
    <row r="3" spans="1:12" ht="15" customHeight="1" x14ac:dyDescent="0.2">
      <c r="A3" s="69" t="s">
        <v>1</v>
      </c>
      <c r="B3" s="70"/>
      <c r="C3" s="70"/>
      <c r="D3" s="70"/>
      <c r="E3" s="70"/>
      <c r="F3" s="70"/>
    </row>
    <row r="4" spans="1:12" ht="12.75" customHeight="1" x14ac:dyDescent="0.2">
      <c r="A4" s="71" t="s">
        <v>2</v>
      </c>
      <c r="B4" s="71" t="s">
        <v>3</v>
      </c>
      <c r="C4" s="71" t="s">
        <v>4</v>
      </c>
      <c r="D4" s="74" t="s">
        <v>5</v>
      </c>
      <c r="E4" s="77" t="s">
        <v>6</v>
      </c>
      <c r="F4" s="78"/>
    </row>
    <row r="5" spans="1:12" ht="5.25" customHeight="1" x14ac:dyDescent="0.2">
      <c r="A5" s="72"/>
      <c r="B5" s="72"/>
      <c r="C5" s="72"/>
      <c r="D5" s="75"/>
      <c r="E5" s="3"/>
      <c r="F5" s="75" t="s">
        <v>7</v>
      </c>
    </row>
    <row r="6" spans="1:12" ht="6.75" customHeight="1" x14ac:dyDescent="0.2">
      <c r="A6" s="72"/>
      <c r="B6" s="72"/>
      <c r="C6" s="72"/>
      <c r="D6" s="75"/>
      <c r="E6" s="75" t="s">
        <v>8</v>
      </c>
      <c r="F6" s="75"/>
    </row>
    <row r="7" spans="1:12" ht="4.5" customHeight="1" x14ac:dyDescent="0.2">
      <c r="A7" s="72"/>
      <c r="B7" s="72"/>
      <c r="C7" s="72"/>
      <c r="D7" s="75"/>
      <c r="E7" s="75"/>
      <c r="F7" s="75"/>
    </row>
    <row r="8" spans="1:12" ht="5.25" customHeight="1" x14ac:dyDescent="0.2">
      <c r="A8" s="72"/>
      <c r="B8" s="72"/>
      <c r="C8" s="72"/>
      <c r="D8" s="75"/>
      <c r="E8" s="75"/>
      <c r="F8" s="75"/>
    </row>
    <row r="9" spans="1:12" ht="3.75" customHeight="1" x14ac:dyDescent="0.2">
      <c r="A9" s="72"/>
      <c r="B9" s="72"/>
      <c r="C9" s="72"/>
      <c r="D9" s="75"/>
      <c r="E9" s="75"/>
      <c r="F9" s="75"/>
    </row>
    <row r="10" spans="1:12" x14ac:dyDescent="0.2">
      <c r="A10" s="73"/>
      <c r="B10" s="73"/>
      <c r="C10" s="73"/>
      <c r="D10" s="76"/>
      <c r="E10" s="76"/>
      <c r="F10" s="76"/>
    </row>
    <row r="11" spans="1:12" s="4" customFormat="1" ht="15" x14ac:dyDescent="0.2">
      <c r="A11" s="5" t="s">
        <v>9</v>
      </c>
      <c r="B11" s="6" t="s">
        <v>10</v>
      </c>
      <c r="C11" s="6" t="s">
        <v>11</v>
      </c>
      <c r="D11" s="7">
        <f>D107+D12</f>
        <v>1292797.7733399998</v>
      </c>
      <c r="E11" s="8">
        <f>E12+E107</f>
        <v>1038543.84006</v>
      </c>
      <c r="F11" s="9">
        <f>F12+F107</f>
        <v>832135.46070000005</v>
      </c>
    </row>
    <row r="12" spans="1:12" s="4" customFormat="1" x14ac:dyDescent="0.2">
      <c r="A12" s="10" t="s">
        <v>12</v>
      </c>
      <c r="B12" s="11" t="s">
        <v>10</v>
      </c>
      <c r="C12" s="11" t="s">
        <v>13</v>
      </c>
      <c r="D12" s="12">
        <f>D13+D37</f>
        <v>125144.20000000001</v>
      </c>
      <c r="E12" s="12">
        <f>E13+E37</f>
        <v>119486.73000000001</v>
      </c>
      <c r="F12" s="12">
        <f>F13+F37</f>
        <v>126321.89000000003</v>
      </c>
      <c r="J12" s="13"/>
      <c r="K12" s="13"/>
      <c r="L12" s="13"/>
    </row>
    <row r="13" spans="1:12" s="4" customFormat="1" x14ac:dyDescent="0.2">
      <c r="A13" s="14" t="s">
        <v>14</v>
      </c>
      <c r="B13" s="15"/>
      <c r="C13" s="15"/>
      <c r="D13" s="16">
        <f>D14+D19+D28+D31+D36+D34+D24+D25</f>
        <v>103441.40000000001</v>
      </c>
      <c r="E13" s="16">
        <f>E14+E19+E28+E31+E36+E34+E24+E25</f>
        <v>96035.13</v>
      </c>
      <c r="F13" s="16">
        <f>F14+F19+F28+F31+F36+F34+F24+F25</f>
        <v>101101.79000000002</v>
      </c>
    </row>
    <row r="14" spans="1:12" s="4" customFormat="1" x14ac:dyDescent="0.2">
      <c r="A14" s="17" t="s">
        <v>15</v>
      </c>
      <c r="B14" s="11" t="s">
        <v>10</v>
      </c>
      <c r="C14" s="11" t="s">
        <v>16</v>
      </c>
      <c r="D14" s="18">
        <f>D15+D16+D17+D18</f>
        <v>81236.600000000006</v>
      </c>
      <c r="E14" s="19">
        <f>E15+E16+E17+E18</f>
        <v>74153.8</v>
      </c>
      <c r="F14" s="20">
        <f>F15+F16+F17+F18</f>
        <v>77973.700000000012</v>
      </c>
    </row>
    <row r="15" spans="1:12" ht="48.75" x14ac:dyDescent="0.2">
      <c r="A15" s="21" t="s">
        <v>17</v>
      </c>
      <c r="B15" s="22" t="s">
        <v>10</v>
      </c>
      <c r="C15" s="22" t="s">
        <v>18</v>
      </c>
      <c r="D15" s="23">
        <v>80614</v>
      </c>
      <c r="E15" s="24">
        <v>73504.600000000006</v>
      </c>
      <c r="F15" s="25">
        <v>77296.100000000006</v>
      </c>
    </row>
    <row r="16" spans="1:12" ht="81.75" customHeight="1" x14ac:dyDescent="0.2">
      <c r="A16" s="21" t="s">
        <v>19</v>
      </c>
      <c r="B16" s="22" t="s">
        <v>10</v>
      </c>
      <c r="C16" s="22" t="s">
        <v>20</v>
      </c>
      <c r="D16" s="23">
        <v>147</v>
      </c>
      <c r="E16" s="24">
        <v>149</v>
      </c>
      <c r="F16" s="25">
        <v>152</v>
      </c>
    </row>
    <row r="17" spans="1:6" ht="29.25" x14ac:dyDescent="0.2">
      <c r="A17" s="21" t="s">
        <v>21</v>
      </c>
      <c r="B17" s="22" t="s">
        <v>10</v>
      </c>
      <c r="C17" s="22" t="s">
        <v>22</v>
      </c>
      <c r="D17" s="23">
        <v>310</v>
      </c>
      <c r="E17" s="24">
        <v>320</v>
      </c>
      <c r="F17" s="25">
        <v>330</v>
      </c>
    </row>
    <row r="18" spans="1:6" ht="58.5" x14ac:dyDescent="0.2">
      <c r="A18" s="21" t="s">
        <v>23</v>
      </c>
      <c r="B18" s="22" t="s">
        <v>10</v>
      </c>
      <c r="C18" s="22" t="s">
        <v>24</v>
      </c>
      <c r="D18" s="25">
        <v>165.6</v>
      </c>
      <c r="E18" s="24">
        <v>180.2</v>
      </c>
      <c r="F18" s="25">
        <v>195.6</v>
      </c>
    </row>
    <row r="19" spans="1:6" s="4" customFormat="1" ht="18" x14ac:dyDescent="0.2">
      <c r="A19" s="17" t="s">
        <v>25</v>
      </c>
      <c r="B19" s="11"/>
      <c r="C19" s="11" t="s">
        <v>26</v>
      </c>
      <c r="D19" s="18">
        <f>D20+D21+D22+D23</f>
        <v>769.80000000000007</v>
      </c>
      <c r="E19" s="18">
        <f>E20+E21+E22+E23</f>
        <v>758.23</v>
      </c>
      <c r="F19" s="18">
        <f>F20+F21+F22+F23</f>
        <v>892.69</v>
      </c>
    </row>
    <row r="20" spans="1:6" ht="48.75" x14ac:dyDescent="0.2">
      <c r="A20" s="26" t="s">
        <v>27</v>
      </c>
      <c r="B20" s="22"/>
      <c r="C20" s="27" t="s">
        <v>28</v>
      </c>
      <c r="D20" s="25">
        <v>410.24</v>
      </c>
      <c r="E20" s="24">
        <v>376.88</v>
      </c>
      <c r="F20" s="25">
        <v>446.45</v>
      </c>
    </row>
    <row r="21" spans="1:6" ht="48.75" x14ac:dyDescent="0.2">
      <c r="A21" s="26" t="s">
        <v>29</v>
      </c>
      <c r="B21" s="22"/>
      <c r="C21" s="27" t="s">
        <v>30</v>
      </c>
      <c r="D21" s="25">
        <v>2.23</v>
      </c>
      <c r="E21" s="25">
        <v>2.4</v>
      </c>
      <c r="F21" s="25">
        <v>2.72</v>
      </c>
    </row>
    <row r="22" spans="1:6" ht="48.75" x14ac:dyDescent="0.2">
      <c r="A22" s="26" t="s">
        <v>31</v>
      </c>
      <c r="B22" s="22"/>
      <c r="C22" s="27" t="s">
        <v>32</v>
      </c>
      <c r="D22" s="25">
        <v>398.26</v>
      </c>
      <c r="E22" s="25">
        <v>422.44</v>
      </c>
      <c r="F22" s="25">
        <v>491.31</v>
      </c>
    </row>
    <row r="23" spans="1:6" ht="48.75" x14ac:dyDescent="0.2">
      <c r="A23" s="26" t="s">
        <v>33</v>
      </c>
      <c r="B23" s="22"/>
      <c r="C23" s="27" t="s">
        <v>34</v>
      </c>
      <c r="D23" s="25">
        <v>-40.93</v>
      </c>
      <c r="E23" s="24">
        <v>-43.49</v>
      </c>
      <c r="F23" s="25">
        <v>-47.79</v>
      </c>
    </row>
    <row r="24" spans="1:6" ht="22.5" customHeight="1" x14ac:dyDescent="0.2">
      <c r="A24" s="28" t="s">
        <v>35</v>
      </c>
      <c r="B24" s="22"/>
      <c r="C24" s="29" t="s">
        <v>36</v>
      </c>
      <c r="D24" s="25">
        <v>12223</v>
      </c>
      <c r="E24" s="24">
        <v>11807</v>
      </c>
      <c r="F24" s="25">
        <v>12823</v>
      </c>
    </row>
    <row r="25" spans="1:6" ht="22.5" customHeight="1" x14ac:dyDescent="0.2">
      <c r="A25" s="30" t="s">
        <v>37</v>
      </c>
      <c r="B25" s="22"/>
      <c r="C25" s="31" t="s">
        <v>38</v>
      </c>
      <c r="D25" s="18">
        <f>D26+D27</f>
        <v>5506.1</v>
      </c>
      <c r="E25" s="18">
        <f>E26+E27</f>
        <v>5506.1</v>
      </c>
      <c r="F25" s="18">
        <f>F26+F27</f>
        <v>5506.1</v>
      </c>
    </row>
    <row r="26" spans="1:6" ht="22.5" customHeight="1" x14ac:dyDescent="0.2">
      <c r="A26" s="32" t="s">
        <v>39</v>
      </c>
      <c r="B26" s="22"/>
      <c r="C26" s="33" t="s">
        <v>40</v>
      </c>
      <c r="D26" s="34">
        <v>957.6</v>
      </c>
      <c r="E26" s="34">
        <v>957.6</v>
      </c>
      <c r="F26" s="34">
        <v>957.6</v>
      </c>
    </row>
    <row r="27" spans="1:6" ht="22.5" customHeight="1" x14ac:dyDescent="0.2">
      <c r="A27" s="32" t="s">
        <v>41</v>
      </c>
      <c r="B27" s="22"/>
      <c r="C27" s="33" t="s">
        <v>42</v>
      </c>
      <c r="D27" s="34">
        <v>4548.5</v>
      </c>
      <c r="E27" s="34">
        <v>4548.5</v>
      </c>
      <c r="F27" s="34">
        <v>4548.5</v>
      </c>
    </row>
    <row r="28" spans="1:6" s="4" customFormat="1" ht="18" x14ac:dyDescent="0.2">
      <c r="A28" s="17" t="s">
        <v>43</v>
      </c>
      <c r="B28" s="11" t="s">
        <v>10</v>
      </c>
      <c r="C28" s="11" t="s">
        <v>44</v>
      </c>
      <c r="D28" s="18">
        <f>D29+D30</f>
        <v>0</v>
      </c>
      <c r="E28" s="35">
        <f>E29+E30</f>
        <v>0</v>
      </c>
      <c r="F28" s="18">
        <f>F29+F30</f>
        <v>0</v>
      </c>
    </row>
    <row r="29" spans="1:6" ht="19.5" x14ac:dyDescent="0.2">
      <c r="A29" s="21" t="s">
        <v>43</v>
      </c>
      <c r="B29" s="22" t="s">
        <v>10</v>
      </c>
      <c r="C29" s="22" t="s">
        <v>45</v>
      </c>
      <c r="D29" s="25">
        <v>0</v>
      </c>
      <c r="E29" s="24">
        <v>0</v>
      </c>
      <c r="F29" s="25">
        <v>0</v>
      </c>
    </row>
    <row r="30" spans="1:6" ht="29.25" hidden="1" x14ac:dyDescent="0.2">
      <c r="A30" s="21" t="s">
        <v>46</v>
      </c>
      <c r="B30" s="22" t="s">
        <v>10</v>
      </c>
      <c r="C30" s="22" t="s">
        <v>47</v>
      </c>
      <c r="D30" s="25"/>
      <c r="E30" s="24"/>
      <c r="F30" s="25"/>
    </row>
    <row r="31" spans="1:6" s="4" customFormat="1" x14ac:dyDescent="0.2">
      <c r="A31" s="17" t="s">
        <v>48</v>
      </c>
      <c r="B31" s="11" t="s">
        <v>10</v>
      </c>
      <c r="C31" s="11" t="s">
        <v>49</v>
      </c>
      <c r="D31" s="18">
        <f>D32+D33</f>
        <v>344</v>
      </c>
      <c r="E31" s="19">
        <f>E32+E33</f>
        <v>355</v>
      </c>
      <c r="F31" s="20">
        <f>F32+F33</f>
        <v>365</v>
      </c>
    </row>
    <row r="32" spans="1:6" x14ac:dyDescent="0.2">
      <c r="A32" s="21" t="s">
        <v>48</v>
      </c>
      <c r="B32" s="22" t="s">
        <v>10</v>
      </c>
      <c r="C32" s="22" t="s">
        <v>50</v>
      </c>
      <c r="D32" s="25">
        <v>344</v>
      </c>
      <c r="E32" s="24">
        <v>355</v>
      </c>
      <c r="F32" s="25">
        <v>365</v>
      </c>
    </row>
    <row r="33" spans="1:6" ht="19.5" hidden="1" x14ac:dyDescent="0.2">
      <c r="A33" s="21" t="s">
        <v>51</v>
      </c>
      <c r="B33" s="22" t="s">
        <v>10</v>
      </c>
      <c r="C33" s="22" t="s">
        <v>52</v>
      </c>
      <c r="D33" s="25"/>
      <c r="E33" s="24"/>
      <c r="F33" s="25"/>
    </row>
    <row r="34" spans="1:6" ht="18" x14ac:dyDescent="0.2">
      <c r="A34" s="36" t="s">
        <v>53</v>
      </c>
      <c r="B34" s="22"/>
      <c r="C34" s="37" t="s">
        <v>54</v>
      </c>
      <c r="D34" s="18">
        <f>D35</f>
        <v>1656</v>
      </c>
      <c r="E34" s="18">
        <f>E35</f>
        <v>1732</v>
      </c>
      <c r="F34" s="18">
        <f>F35</f>
        <v>1801</v>
      </c>
    </row>
    <row r="35" spans="1:6" ht="29.25" x14ac:dyDescent="0.2">
      <c r="A35" s="38" t="s">
        <v>55</v>
      </c>
      <c r="B35" s="22"/>
      <c r="C35" s="39" t="s">
        <v>56</v>
      </c>
      <c r="D35" s="25">
        <v>1656</v>
      </c>
      <c r="E35" s="24">
        <v>1732</v>
      </c>
      <c r="F35" s="25">
        <v>1801</v>
      </c>
    </row>
    <row r="36" spans="1:6" s="4" customFormat="1" ht="27" x14ac:dyDescent="0.2">
      <c r="A36" s="17" t="s">
        <v>57</v>
      </c>
      <c r="B36" s="11" t="s">
        <v>10</v>
      </c>
      <c r="C36" s="11" t="s">
        <v>58</v>
      </c>
      <c r="D36" s="18">
        <v>1705.9</v>
      </c>
      <c r="E36" s="19">
        <v>1723</v>
      </c>
      <c r="F36" s="18">
        <v>1740.3</v>
      </c>
    </row>
    <row r="37" spans="1:6" s="4" customFormat="1" x14ac:dyDescent="0.2">
      <c r="A37" s="14" t="s">
        <v>59</v>
      </c>
      <c r="B37" s="15"/>
      <c r="C37" s="15"/>
      <c r="D37" s="16">
        <f>D38+D40+D41+D42+D49+D50+D52+D53+D39+D51</f>
        <v>21702.800000000003</v>
      </c>
      <c r="E37" s="16">
        <f>E38+E40+E41+E42+E49+E50+E52+E53+E39+E51</f>
        <v>23451.600000000002</v>
      </c>
      <c r="F37" s="16">
        <f>F38+F40+F41+F42+F49+F50+F52+F53+F39+F51</f>
        <v>25220.100000000002</v>
      </c>
    </row>
    <row r="38" spans="1:6" s="4" customFormat="1" ht="63" x14ac:dyDescent="0.2">
      <c r="A38" s="17" t="s">
        <v>60</v>
      </c>
      <c r="B38" s="11" t="s">
        <v>10</v>
      </c>
      <c r="C38" s="11" t="s">
        <v>61</v>
      </c>
      <c r="D38" s="18">
        <v>1142.5</v>
      </c>
      <c r="E38" s="18">
        <v>1142.5</v>
      </c>
      <c r="F38" s="18">
        <v>1142.5</v>
      </c>
    </row>
    <row r="39" spans="1:6" s="4" customFormat="1" ht="54" x14ac:dyDescent="0.2">
      <c r="A39" s="17" t="s">
        <v>62</v>
      </c>
      <c r="B39" s="11" t="s">
        <v>10</v>
      </c>
      <c r="C39" s="11" t="s">
        <v>63</v>
      </c>
      <c r="D39" s="18">
        <v>375.9</v>
      </c>
      <c r="E39" s="18">
        <v>375.9</v>
      </c>
      <c r="F39" s="18">
        <v>375.9</v>
      </c>
    </row>
    <row r="40" spans="1:6" s="4" customFormat="1" ht="45" x14ac:dyDescent="0.2">
      <c r="A40" s="17" t="s">
        <v>64</v>
      </c>
      <c r="B40" s="11" t="s">
        <v>10</v>
      </c>
      <c r="C40" s="11" t="s">
        <v>65</v>
      </c>
      <c r="D40" s="40">
        <v>783.5</v>
      </c>
      <c r="E40" s="40">
        <v>783.5</v>
      </c>
      <c r="F40" s="40">
        <v>783.5</v>
      </c>
    </row>
    <row r="41" spans="1:6" s="4" customFormat="1" ht="18" x14ac:dyDescent="0.2">
      <c r="A41" s="17" t="s">
        <v>66</v>
      </c>
      <c r="B41" s="11"/>
      <c r="C41" s="11" t="s">
        <v>67</v>
      </c>
      <c r="D41" s="40">
        <v>108.7</v>
      </c>
      <c r="E41" s="40">
        <v>108.7</v>
      </c>
      <c r="F41" s="40">
        <v>108.7</v>
      </c>
    </row>
    <row r="42" spans="1:6" s="4" customFormat="1" ht="23.25" customHeight="1" x14ac:dyDescent="0.2">
      <c r="A42" s="17" t="s">
        <v>68</v>
      </c>
      <c r="B42" s="11" t="s">
        <v>10</v>
      </c>
      <c r="C42" s="11" t="s">
        <v>69</v>
      </c>
      <c r="D42" s="18">
        <f>D43+D44+D45+D46+D47+D48</f>
        <v>658.2</v>
      </c>
      <c r="E42" s="18">
        <f>E43+E44+E45+E46+E47+E48</f>
        <v>684.40000000000009</v>
      </c>
      <c r="F42" s="18">
        <f>F43+F44+F45+F46+F47+F48</f>
        <v>711.9</v>
      </c>
    </row>
    <row r="43" spans="1:6" ht="19.5" x14ac:dyDescent="0.2">
      <c r="A43" s="21" t="s">
        <v>70</v>
      </c>
      <c r="B43" s="22" t="s">
        <v>10</v>
      </c>
      <c r="C43" s="22" t="s">
        <v>71</v>
      </c>
      <c r="D43" s="23">
        <v>70.7</v>
      </c>
      <c r="E43" s="24">
        <v>73.5</v>
      </c>
      <c r="F43" s="25">
        <v>76.5</v>
      </c>
    </row>
    <row r="44" spans="1:6" ht="19.5" x14ac:dyDescent="0.2">
      <c r="A44" s="21" t="s">
        <v>72</v>
      </c>
      <c r="B44" s="22" t="s">
        <v>10</v>
      </c>
      <c r="C44" s="22" t="s">
        <v>73</v>
      </c>
      <c r="D44" s="23">
        <v>0</v>
      </c>
      <c r="E44" s="24">
        <v>0</v>
      </c>
      <c r="F44" s="25">
        <v>0</v>
      </c>
    </row>
    <row r="45" spans="1:6" x14ac:dyDescent="0.2">
      <c r="A45" s="21" t="s">
        <v>74</v>
      </c>
      <c r="B45" s="22" t="s">
        <v>10</v>
      </c>
      <c r="C45" s="22" t="s">
        <v>75</v>
      </c>
      <c r="D45" s="23">
        <v>0</v>
      </c>
      <c r="E45" s="24">
        <v>0</v>
      </c>
      <c r="F45" s="25">
        <v>0</v>
      </c>
    </row>
    <row r="46" spans="1:6" x14ac:dyDescent="0.2">
      <c r="A46" s="21" t="s">
        <v>76</v>
      </c>
      <c r="B46" s="22" t="s">
        <v>10</v>
      </c>
      <c r="C46" s="22" t="s">
        <v>77</v>
      </c>
      <c r="D46" s="23">
        <v>0</v>
      </c>
      <c r="E46" s="24">
        <v>0</v>
      </c>
      <c r="F46" s="25">
        <v>0</v>
      </c>
    </row>
    <row r="47" spans="1:6" x14ac:dyDescent="0.2">
      <c r="A47" s="21" t="s">
        <v>78</v>
      </c>
      <c r="B47" s="22"/>
      <c r="C47" s="22" t="s">
        <v>79</v>
      </c>
      <c r="D47" s="23">
        <v>31</v>
      </c>
      <c r="E47" s="24">
        <v>32.200000000000003</v>
      </c>
      <c r="F47" s="25">
        <v>33.5</v>
      </c>
    </row>
    <row r="48" spans="1:6" x14ac:dyDescent="0.2">
      <c r="A48" s="21" t="s">
        <v>80</v>
      </c>
      <c r="B48" s="22"/>
      <c r="C48" s="22" t="s">
        <v>81</v>
      </c>
      <c r="D48" s="23">
        <v>556.5</v>
      </c>
      <c r="E48" s="24">
        <v>578.70000000000005</v>
      </c>
      <c r="F48" s="25">
        <v>601.9</v>
      </c>
    </row>
    <row r="49" spans="1:6" s="4" customFormat="1" ht="27" x14ac:dyDescent="0.2">
      <c r="A49" s="17" t="s">
        <v>82</v>
      </c>
      <c r="B49" s="11" t="s">
        <v>10</v>
      </c>
      <c r="C49" s="11" t="s">
        <v>83</v>
      </c>
      <c r="D49" s="40">
        <v>16833.099999999999</v>
      </c>
      <c r="E49" s="41">
        <v>18479.400000000001</v>
      </c>
      <c r="F49" s="40">
        <v>20153.400000000001</v>
      </c>
    </row>
    <row r="50" spans="1:6" s="4" customFormat="1" ht="27" x14ac:dyDescent="0.2">
      <c r="A50" s="17" t="s">
        <v>84</v>
      </c>
      <c r="B50" s="11" t="s">
        <v>10</v>
      </c>
      <c r="C50" s="11" t="s">
        <v>85</v>
      </c>
      <c r="D50" s="18">
        <v>1453.9</v>
      </c>
      <c r="E50" s="19">
        <v>1541.2</v>
      </c>
      <c r="F50" s="18">
        <v>1618.2</v>
      </c>
    </row>
    <row r="51" spans="1:6" s="4" customFormat="1" ht="46.5" customHeight="1" x14ac:dyDescent="0.2">
      <c r="A51" s="17" t="s">
        <v>86</v>
      </c>
      <c r="B51" s="11"/>
      <c r="C51" s="11" t="s">
        <v>87</v>
      </c>
      <c r="D51" s="18">
        <v>50</v>
      </c>
      <c r="E51" s="19">
        <v>50</v>
      </c>
      <c r="F51" s="18">
        <v>50</v>
      </c>
    </row>
    <row r="52" spans="1:6" s="4" customFormat="1" ht="34.5" customHeight="1" x14ac:dyDescent="0.2">
      <c r="A52" s="17" t="s">
        <v>88</v>
      </c>
      <c r="B52" s="11" t="s">
        <v>10</v>
      </c>
      <c r="C52" s="11" t="s">
        <v>89</v>
      </c>
      <c r="D52" s="18">
        <v>0</v>
      </c>
      <c r="E52" s="19">
        <v>0</v>
      </c>
      <c r="F52" s="18">
        <v>0</v>
      </c>
    </row>
    <row r="53" spans="1:6" s="4" customFormat="1" x14ac:dyDescent="0.2">
      <c r="A53" s="17" t="s">
        <v>90</v>
      </c>
      <c r="B53" s="11" t="s">
        <v>10</v>
      </c>
      <c r="C53" s="11" t="s">
        <v>91</v>
      </c>
      <c r="D53" s="18">
        <f>D55+D61+D54+D56+D57+D58+D59+D60+D106</f>
        <v>297</v>
      </c>
      <c r="E53" s="18">
        <f>E55+E61+E54+E56+E57+E58+E59+E60+E106</f>
        <v>286</v>
      </c>
      <c r="F53" s="18">
        <f>F55+F61+F54+F56+F57+F58+F59+F60+F106</f>
        <v>276</v>
      </c>
    </row>
    <row r="54" spans="1:6" s="4" customFormat="1" ht="79.5" customHeight="1" x14ac:dyDescent="0.2">
      <c r="A54" s="42" t="s">
        <v>92</v>
      </c>
      <c r="B54" s="11"/>
      <c r="C54" s="43" t="s">
        <v>93</v>
      </c>
      <c r="D54" s="25">
        <v>10</v>
      </c>
      <c r="E54" s="24">
        <v>10</v>
      </c>
      <c r="F54" s="25">
        <v>10</v>
      </c>
    </row>
    <row r="55" spans="1:6" s="4" customFormat="1" ht="68.25" x14ac:dyDescent="0.2">
      <c r="A55" s="44" t="s">
        <v>94</v>
      </c>
      <c r="B55" s="11"/>
      <c r="C55" s="43" t="s">
        <v>95</v>
      </c>
      <c r="D55" s="25">
        <v>190</v>
      </c>
      <c r="E55" s="24">
        <v>180</v>
      </c>
      <c r="F55" s="25">
        <v>170</v>
      </c>
    </row>
    <row r="56" spans="1:6" s="4" customFormat="1" ht="58.5" x14ac:dyDescent="0.2">
      <c r="A56" s="45" t="s">
        <v>96</v>
      </c>
      <c r="B56" s="11"/>
      <c r="C56" s="46" t="s">
        <v>97</v>
      </c>
      <c r="D56" s="25">
        <v>6</v>
      </c>
      <c r="E56" s="24">
        <v>6</v>
      </c>
      <c r="F56" s="25">
        <v>6</v>
      </c>
    </row>
    <row r="57" spans="1:6" s="4" customFormat="1" ht="71.25" customHeight="1" x14ac:dyDescent="0.2">
      <c r="A57" s="47" t="s">
        <v>98</v>
      </c>
      <c r="B57" s="11"/>
      <c r="C57" s="46" t="s">
        <v>99</v>
      </c>
      <c r="D57" s="25">
        <v>33</v>
      </c>
      <c r="E57" s="24">
        <v>33</v>
      </c>
      <c r="F57" s="25">
        <v>33</v>
      </c>
    </row>
    <row r="58" spans="1:6" s="4" customFormat="1" ht="58.5" customHeight="1" x14ac:dyDescent="0.2">
      <c r="A58" s="47" t="s">
        <v>100</v>
      </c>
      <c r="B58" s="11"/>
      <c r="C58" s="46" t="s">
        <v>101</v>
      </c>
      <c r="D58" s="25">
        <v>3</v>
      </c>
      <c r="E58" s="24">
        <v>3</v>
      </c>
      <c r="F58" s="25">
        <v>3</v>
      </c>
    </row>
    <row r="59" spans="1:6" s="4" customFormat="1" ht="71.25" customHeight="1" x14ac:dyDescent="0.2">
      <c r="A59" s="47" t="s">
        <v>102</v>
      </c>
      <c r="B59" s="11"/>
      <c r="C59" s="46" t="s">
        <v>103</v>
      </c>
      <c r="D59" s="25">
        <v>3</v>
      </c>
      <c r="E59" s="24">
        <v>3</v>
      </c>
      <c r="F59" s="25">
        <v>3</v>
      </c>
    </row>
    <row r="60" spans="1:6" s="4" customFormat="1" ht="62.25" customHeight="1" x14ac:dyDescent="0.2">
      <c r="A60" s="47" t="s">
        <v>104</v>
      </c>
      <c r="B60" s="11"/>
      <c r="C60" s="46" t="s">
        <v>105</v>
      </c>
      <c r="D60" s="25">
        <v>10</v>
      </c>
      <c r="E60" s="24">
        <v>10</v>
      </c>
      <c r="F60" s="25">
        <v>10</v>
      </c>
    </row>
    <row r="61" spans="1:6" s="4" customFormat="1" ht="60.75" customHeight="1" x14ac:dyDescent="0.2">
      <c r="A61" s="48" t="s">
        <v>106</v>
      </c>
      <c r="B61" s="11"/>
      <c r="C61" s="46" t="s">
        <v>107</v>
      </c>
      <c r="D61" s="25">
        <v>31</v>
      </c>
      <c r="E61" s="24">
        <v>31</v>
      </c>
      <c r="F61" s="25">
        <v>31</v>
      </c>
    </row>
    <row r="62" spans="1:6" s="4" customFormat="1" hidden="1" x14ac:dyDescent="0.2">
      <c r="A62" s="17"/>
      <c r="B62" s="11"/>
      <c r="C62" s="11"/>
      <c r="D62" s="18"/>
      <c r="E62" s="19"/>
      <c r="F62" s="18"/>
    </row>
    <row r="63" spans="1:6" s="4" customFormat="1" hidden="1" x14ac:dyDescent="0.2">
      <c r="A63" s="17"/>
      <c r="B63" s="11"/>
      <c r="C63" s="11"/>
      <c r="D63" s="18"/>
      <c r="E63" s="19"/>
      <c r="F63" s="18"/>
    </row>
    <row r="64" spans="1:6" s="4" customFormat="1" hidden="1" x14ac:dyDescent="0.2">
      <c r="A64" s="17"/>
      <c r="B64" s="11"/>
      <c r="C64" s="11"/>
      <c r="D64" s="18"/>
      <c r="E64" s="19"/>
      <c r="F64" s="18"/>
    </row>
    <row r="65" spans="1:6" s="4" customFormat="1" hidden="1" x14ac:dyDescent="0.2">
      <c r="A65" s="17"/>
      <c r="B65" s="11"/>
      <c r="C65" s="11"/>
      <c r="D65" s="18"/>
      <c r="E65" s="19"/>
      <c r="F65" s="18"/>
    </row>
    <row r="66" spans="1:6" s="4" customFormat="1" hidden="1" x14ac:dyDescent="0.2">
      <c r="A66" s="17"/>
      <c r="B66" s="11"/>
      <c r="C66" s="11"/>
      <c r="D66" s="18"/>
      <c r="E66" s="19"/>
      <c r="F66" s="18"/>
    </row>
    <row r="67" spans="1:6" s="4" customFormat="1" hidden="1" x14ac:dyDescent="0.2">
      <c r="A67" s="17"/>
      <c r="B67" s="11"/>
      <c r="C67" s="11"/>
      <c r="D67" s="18"/>
      <c r="E67" s="19"/>
      <c r="F67" s="18"/>
    </row>
    <row r="68" spans="1:6" s="4" customFormat="1" hidden="1" x14ac:dyDescent="0.2">
      <c r="A68" s="17"/>
      <c r="B68" s="11"/>
      <c r="C68" s="11"/>
      <c r="D68" s="18"/>
      <c r="E68" s="19"/>
      <c r="F68" s="18"/>
    </row>
    <row r="69" spans="1:6" s="4" customFormat="1" hidden="1" x14ac:dyDescent="0.2">
      <c r="A69" s="17"/>
      <c r="B69" s="11"/>
      <c r="C69" s="11"/>
      <c r="D69" s="18"/>
      <c r="E69" s="19"/>
      <c r="F69" s="18"/>
    </row>
    <row r="70" spans="1:6" s="4" customFormat="1" hidden="1" x14ac:dyDescent="0.2">
      <c r="A70" s="17"/>
      <c r="B70" s="11"/>
      <c r="C70" s="11"/>
      <c r="D70" s="18"/>
      <c r="E70" s="19"/>
      <c r="F70" s="18"/>
    </row>
    <row r="71" spans="1:6" s="4" customFormat="1" hidden="1" x14ac:dyDescent="0.2">
      <c r="A71" s="17"/>
      <c r="B71" s="11"/>
      <c r="C71" s="11"/>
      <c r="D71" s="18"/>
      <c r="E71" s="19"/>
      <c r="F71" s="18"/>
    </row>
    <row r="72" spans="1:6" s="4" customFormat="1" hidden="1" x14ac:dyDescent="0.2">
      <c r="A72" s="17"/>
      <c r="B72" s="11"/>
      <c r="C72" s="11"/>
      <c r="D72" s="18"/>
      <c r="E72" s="19"/>
      <c r="F72" s="18"/>
    </row>
    <row r="73" spans="1:6" s="4" customFormat="1" hidden="1" x14ac:dyDescent="0.2">
      <c r="A73" s="17"/>
      <c r="B73" s="11"/>
      <c r="C73" s="11"/>
      <c r="D73" s="18"/>
      <c r="E73" s="19"/>
      <c r="F73" s="18"/>
    </row>
    <row r="74" spans="1:6" s="4" customFormat="1" hidden="1" x14ac:dyDescent="0.2">
      <c r="A74" s="17"/>
      <c r="B74" s="11"/>
      <c r="C74" s="11"/>
      <c r="D74" s="18"/>
      <c r="E74" s="19"/>
      <c r="F74" s="18"/>
    </row>
    <row r="75" spans="1:6" s="4" customFormat="1" hidden="1" x14ac:dyDescent="0.2">
      <c r="A75" s="17"/>
      <c r="B75" s="11"/>
      <c r="C75" s="11"/>
      <c r="D75" s="18"/>
      <c r="E75" s="19"/>
      <c r="F75" s="18"/>
    </row>
    <row r="76" spans="1:6" s="4" customFormat="1" hidden="1" x14ac:dyDescent="0.2">
      <c r="A76" s="17"/>
      <c r="B76" s="11"/>
      <c r="C76" s="11"/>
      <c r="D76" s="18"/>
      <c r="E76" s="19"/>
      <c r="F76" s="18"/>
    </row>
    <row r="77" spans="1:6" s="4" customFormat="1" hidden="1" x14ac:dyDescent="0.2">
      <c r="A77" s="17"/>
      <c r="B77" s="11"/>
      <c r="C77" s="11"/>
      <c r="D77" s="18"/>
      <c r="E77" s="19"/>
      <c r="F77" s="18"/>
    </row>
    <row r="78" spans="1:6" s="4" customFormat="1" hidden="1" x14ac:dyDescent="0.2">
      <c r="A78" s="17"/>
      <c r="B78" s="11"/>
      <c r="C78" s="11"/>
      <c r="D78" s="18"/>
      <c r="E78" s="19"/>
      <c r="F78" s="18"/>
    </row>
    <row r="79" spans="1:6" s="4" customFormat="1" hidden="1" x14ac:dyDescent="0.2">
      <c r="A79" s="17"/>
      <c r="B79" s="11"/>
      <c r="C79" s="11"/>
      <c r="D79" s="18"/>
      <c r="E79" s="19"/>
      <c r="F79" s="18"/>
    </row>
    <row r="80" spans="1:6" s="4" customFormat="1" hidden="1" x14ac:dyDescent="0.2">
      <c r="A80" s="17"/>
      <c r="B80" s="11"/>
      <c r="C80" s="11"/>
      <c r="D80" s="18"/>
      <c r="E80" s="19"/>
      <c r="F80" s="18"/>
    </row>
    <row r="81" spans="1:6" s="4" customFormat="1" hidden="1" x14ac:dyDescent="0.2">
      <c r="A81" s="17"/>
      <c r="B81" s="11"/>
      <c r="C81" s="11"/>
      <c r="D81" s="18"/>
      <c r="E81" s="19"/>
      <c r="F81" s="18"/>
    </row>
    <row r="82" spans="1:6" s="4" customFormat="1" hidden="1" x14ac:dyDescent="0.2">
      <c r="A82" s="17"/>
      <c r="B82" s="11"/>
      <c r="C82" s="11"/>
      <c r="D82" s="18"/>
      <c r="E82" s="19"/>
      <c r="F82" s="18"/>
    </row>
    <row r="83" spans="1:6" s="4" customFormat="1" hidden="1" x14ac:dyDescent="0.2">
      <c r="A83" s="17"/>
      <c r="B83" s="11"/>
      <c r="C83" s="11"/>
      <c r="D83" s="18"/>
      <c r="E83" s="19"/>
      <c r="F83" s="18"/>
    </row>
    <row r="84" spans="1:6" s="4" customFormat="1" hidden="1" x14ac:dyDescent="0.2">
      <c r="A84" s="17"/>
      <c r="B84" s="11"/>
      <c r="C84" s="11"/>
      <c r="D84" s="18"/>
      <c r="E84" s="19"/>
      <c r="F84" s="18"/>
    </row>
    <row r="85" spans="1:6" s="4" customFormat="1" hidden="1" x14ac:dyDescent="0.2">
      <c r="A85" s="17"/>
      <c r="B85" s="11"/>
      <c r="C85" s="11"/>
      <c r="D85" s="18"/>
      <c r="E85" s="19"/>
      <c r="F85" s="18"/>
    </row>
    <row r="86" spans="1:6" s="4" customFormat="1" hidden="1" x14ac:dyDescent="0.2">
      <c r="A86" s="17"/>
      <c r="B86" s="11"/>
      <c r="C86" s="11"/>
      <c r="D86" s="18"/>
      <c r="E86" s="19"/>
      <c r="F86" s="18"/>
    </row>
    <row r="87" spans="1:6" s="4" customFormat="1" hidden="1" x14ac:dyDescent="0.2">
      <c r="A87" s="17"/>
      <c r="B87" s="11"/>
      <c r="C87" s="11"/>
      <c r="D87" s="18"/>
      <c r="E87" s="19"/>
      <c r="F87" s="18"/>
    </row>
    <row r="88" spans="1:6" s="4" customFormat="1" hidden="1" x14ac:dyDescent="0.2">
      <c r="A88" s="17"/>
      <c r="B88" s="11"/>
      <c r="C88" s="11"/>
      <c r="D88" s="18"/>
      <c r="E88" s="19"/>
      <c r="F88" s="18"/>
    </row>
    <row r="89" spans="1:6" s="4" customFormat="1" hidden="1" x14ac:dyDescent="0.2">
      <c r="A89" s="17"/>
      <c r="B89" s="11"/>
      <c r="C89" s="11"/>
      <c r="D89" s="18"/>
      <c r="E89" s="19"/>
      <c r="F89" s="18"/>
    </row>
    <row r="90" spans="1:6" s="4" customFormat="1" hidden="1" x14ac:dyDescent="0.2">
      <c r="A90" s="17"/>
      <c r="B90" s="11"/>
      <c r="C90" s="11"/>
      <c r="D90" s="18"/>
      <c r="E90" s="19"/>
      <c r="F90" s="18"/>
    </row>
    <row r="91" spans="1:6" s="4" customFormat="1" hidden="1" x14ac:dyDescent="0.2">
      <c r="A91" s="17"/>
      <c r="B91" s="11"/>
      <c r="C91" s="11"/>
      <c r="D91" s="18"/>
      <c r="E91" s="19"/>
      <c r="F91" s="18"/>
    </row>
    <row r="92" spans="1:6" s="4" customFormat="1" hidden="1" x14ac:dyDescent="0.2">
      <c r="A92" s="17"/>
      <c r="B92" s="11"/>
      <c r="C92" s="11"/>
      <c r="D92" s="18"/>
      <c r="E92" s="19"/>
      <c r="F92" s="18"/>
    </row>
    <row r="93" spans="1:6" s="4" customFormat="1" hidden="1" x14ac:dyDescent="0.2">
      <c r="A93" s="17"/>
      <c r="B93" s="11"/>
      <c r="C93" s="11"/>
      <c r="D93" s="18"/>
      <c r="E93" s="19"/>
      <c r="F93" s="18"/>
    </row>
    <row r="94" spans="1:6" s="4" customFormat="1" hidden="1" x14ac:dyDescent="0.2">
      <c r="A94" s="17"/>
      <c r="B94" s="11"/>
      <c r="C94" s="11"/>
      <c r="D94" s="18"/>
      <c r="E94" s="19"/>
      <c r="F94" s="18"/>
    </row>
    <row r="95" spans="1:6" s="4" customFormat="1" hidden="1" x14ac:dyDescent="0.2">
      <c r="A95" s="17"/>
      <c r="B95" s="11"/>
      <c r="C95" s="11"/>
      <c r="D95" s="18"/>
      <c r="E95" s="19"/>
      <c r="F95" s="18"/>
    </row>
    <row r="96" spans="1:6" s="4" customFormat="1" hidden="1" x14ac:dyDescent="0.2">
      <c r="A96" s="17"/>
      <c r="B96" s="11"/>
      <c r="C96" s="11"/>
      <c r="D96" s="18"/>
      <c r="E96" s="19"/>
      <c r="F96" s="18"/>
    </row>
    <row r="97" spans="1:6" s="4" customFormat="1" hidden="1" x14ac:dyDescent="0.2">
      <c r="A97" s="17"/>
      <c r="B97" s="11"/>
      <c r="C97" s="11"/>
      <c r="D97" s="18"/>
      <c r="E97" s="19"/>
      <c r="F97" s="18"/>
    </row>
    <row r="98" spans="1:6" s="4" customFormat="1" hidden="1" x14ac:dyDescent="0.2">
      <c r="A98" s="17"/>
      <c r="B98" s="11"/>
      <c r="C98" s="11"/>
      <c r="D98" s="18"/>
      <c r="E98" s="19"/>
      <c r="F98" s="18"/>
    </row>
    <row r="99" spans="1:6" s="4" customFormat="1" hidden="1" x14ac:dyDescent="0.2">
      <c r="A99" s="17"/>
      <c r="B99" s="11"/>
      <c r="C99" s="11"/>
      <c r="D99" s="18"/>
      <c r="E99" s="19"/>
      <c r="F99" s="18"/>
    </row>
    <row r="100" spans="1:6" s="4" customFormat="1" hidden="1" x14ac:dyDescent="0.2">
      <c r="A100" s="17"/>
      <c r="B100" s="11"/>
      <c r="C100" s="11"/>
      <c r="D100" s="18"/>
      <c r="E100" s="19"/>
      <c r="F100" s="18"/>
    </row>
    <row r="101" spans="1:6" s="4" customFormat="1" hidden="1" x14ac:dyDescent="0.2">
      <c r="A101" s="17"/>
      <c r="B101" s="11"/>
      <c r="C101" s="11"/>
      <c r="D101" s="18"/>
      <c r="E101" s="19"/>
      <c r="F101" s="18"/>
    </row>
    <row r="102" spans="1:6" s="4" customFormat="1" hidden="1" x14ac:dyDescent="0.2">
      <c r="A102" s="17"/>
      <c r="B102" s="11"/>
      <c r="C102" s="11"/>
      <c r="D102" s="18"/>
      <c r="E102" s="19"/>
      <c r="F102" s="18"/>
    </row>
    <row r="103" spans="1:6" s="4" customFormat="1" hidden="1" x14ac:dyDescent="0.2">
      <c r="A103" s="17"/>
      <c r="B103" s="11"/>
      <c r="C103" s="11"/>
      <c r="D103" s="18"/>
      <c r="E103" s="19"/>
      <c r="F103" s="18"/>
    </row>
    <row r="104" spans="1:6" s="4" customFormat="1" hidden="1" x14ac:dyDescent="0.2">
      <c r="A104" s="17"/>
      <c r="B104" s="11"/>
      <c r="C104" s="11"/>
      <c r="D104" s="18"/>
      <c r="E104" s="19"/>
      <c r="F104" s="18"/>
    </row>
    <row r="105" spans="1:6" s="4" customFormat="1" hidden="1" x14ac:dyDescent="0.2">
      <c r="A105" s="17"/>
      <c r="B105" s="11"/>
      <c r="C105" s="11"/>
      <c r="D105" s="18"/>
      <c r="E105" s="19"/>
      <c r="F105" s="18"/>
    </row>
    <row r="106" spans="1:6" s="4" customFormat="1" ht="39" x14ac:dyDescent="0.2">
      <c r="A106" s="21" t="s">
        <v>108</v>
      </c>
      <c r="B106" s="11"/>
      <c r="C106" s="46" t="s">
        <v>109</v>
      </c>
      <c r="D106" s="25">
        <v>11</v>
      </c>
      <c r="E106" s="25">
        <v>10</v>
      </c>
      <c r="F106" s="25">
        <v>10</v>
      </c>
    </row>
    <row r="107" spans="1:6" s="4" customFormat="1" x14ac:dyDescent="0.2">
      <c r="A107" s="49" t="s">
        <v>110</v>
      </c>
      <c r="B107" s="15" t="s">
        <v>10</v>
      </c>
      <c r="C107" s="15" t="s">
        <v>111</v>
      </c>
      <c r="D107" s="16">
        <f>D109+D110+D120+D127+D136</f>
        <v>1167653.5733399999</v>
      </c>
      <c r="E107" s="16">
        <f>E109+E110+E120+E127+E136</f>
        <v>919057.11005999998</v>
      </c>
      <c r="F107" s="16">
        <f>F109+F110+F120+F127+F136</f>
        <v>705813.57070000004</v>
      </c>
    </row>
    <row r="108" spans="1:6" s="4" customFormat="1" ht="21.75" customHeight="1" x14ac:dyDescent="0.2">
      <c r="A108" s="49" t="s">
        <v>112</v>
      </c>
      <c r="B108" s="15"/>
      <c r="C108" s="15" t="s">
        <v>113</v>
      </c>
      <c r="D108" s="16">
        <f>D109+D110+D120+D127</f>
        <v>1167513.5733399999</v>
      </c>
      <c r="E108" s="16">
        <f>E109+E110+E120+E127</f>
        <v>918917.11005999998</v>
      </c>
      <c r="F108" s="16">
        <f>F109+F110+F120+F127</f>
        <v>705673.57070000004</v>
      </c>
    </row>
    <row r="109" spans="1:6" s="4" customFormat="1" ht="18" x14ac:dyDescent="0.2">
      <c r="A109" s="17" t="s">
        <v>114</v>
      </c>
      <c r="B109" s="11" t="s">
        <v>10</v>
      </c>
      <c r="C109" s="11" t="s">
        <v>115</v>
      </c>
      <c r="D109" s="18">
        <v>99335.5</v>
      </c>
      <c r="E109" s="19">
        <v>64259</v>
      </c>
      <c r="F109" s="18">
        <v>70228.800000000003</v>
      </c>
    </row>
    <row r="110" spans="1:6" s="4" customFormat="1" ht="18" x14ac:dyDescent="0.2">
      <c r="A110" s="17" t="s">
        <v>116</v>
      </c>
      <c r="B110" s="11" t="s">
        <v>10</v>
      </c>
      <c r="C110" s="11" t="s">
        <v>117</v>
      </c>
      <c r="D110" s="18">
        <f>D111+D113+D119+D114+D117+D115+D116+D118+D112</f>
        <v>542494.49405999994</v>
      </c>
      <c r="E110" s="18">
        <f>E111+E113+E119+E114+E117+E115+E116+E118</f>
        <v>301744.86886000005</v>
      </c>
      <c r="F110" s="18">
        <f>F111+F113+F119+F114+F117+F115+F116+F118</f>
        <v>100311.98686</v>
      </c>
    </row>
    <row r="111" spans="1:6" ht="78" x14ac:dyDescent="0.2">
      <c r="A111" s="42" t="s">
        <v>118</v>
      </c>
      <c r="B111" s="50" t="s">
        <v>10</v>
      </c>
      <c r="C111" s="22" t="s">
        <v>119</v>
      </c>
      <c r="D111" s="25">
        <v>22697.1</v>
      </c>
      <c r="E111" s="24">
        <v>23385.3</v>
      </c>
      <c r="F111" s="25">
        <v>22360.9</v>
      </c>
    </row>
    <row r="112" spans="1:6" ht="29.25" x14ac:dyDescent="0.2">
      <c r="A112" s="42" t="s">
        <v>120</v>
      </c>
      <c r="B112" s="50"/>
      <c r="C112" s="22" t="s">
        <v>121</v>
      </c>
      <c r="D112" s="25">
        <v>30.8</v>
      </c>
      <c r="E112" s="24">
        <v>0</v>
      </c>
      <c r="F112" s="25">
        <v>0</v>
      </c>
    </row>
    <row r="113" spans="1:6" ht="69" customHeight="1" x14ac:dyDescent="0.2">
      <c r="A113" s="42" t="s">
        <v>122</v>
      </c>
      <c r="B113" s="50" t="s">
        <v>10</v>
      </c>
      <c r="C113" s="22" t="s">
        <v>123</v>
      </c>
      <c r="D113" s="25">
        <v>10989.8</v>
      </c>
      <c r="E113" s="24">
        <v>10989.8</v>
      </c>
      <c r="F113" s="25">
        <v>10479.1</v>
      </c>
    </row>
    <row r="114" spans="1:6" ht="39" x14ac:dyDescent="0.2">
      <c r="A114" s="42" t="s">
        <v>124</v>
      </c>
      <c r="B114" s="50"/>
      <c r="C114" s="22" t="s">
        <v>125</v>
      </c>
      <c r="D114" s="25">
        <v>1458.9</v>
      </c>
      <c r="E114" s="24">
        <v>1458.9</v>
      </c>
      <c r="F114" s="25">
        <v>1452</v>
      </c>
    </row>
    <row r="115" spans="1:6" ht="42.75" customHeight="1" x14ac:dyDescent="0.2">
      <c r="A115" s="42" t="s">
        <v>126</v>
      </c>
      <c r="B115" s="50"/>
      <c r="C115" s="22" t="s">
        <v>127</v>
      </c>
      <c r="D115" s="25">
        <v>130.45419999999999</v>
      </c>
      <c r="E115" s="24">
        <v>59.9</v>
      </c>
      <c r="F115" s="25">
        <v>59.9</v>
      </c>
    </row>
    <row r="116" spans="1:6" ht="39" x14ac:dyDescent="0.2">
      <c r="A116" s="42" t="s">
        <v>128</v>
      </c>
      <c r="B116" s="50"/>
      <c r="C116" s="22" t="s">
        <v>129</v>
      </c>
      <c r="D116" s="25">
        <v>0</v>
      </c>
      <c r="E116" s="24">
        <v>0</v>
      </c>
      <c r="F116" s="25">
        <v>0</v>
      </c>
    </row>
    <row r="117" spans="1:6" ht="60" customHeight="1" x14ac:dyDescent="0.2">
      <c r="A117" s="42" t="s">
        <v>130</v>
      </c>
      <c r="B117" s="50"/>
      <c r="C117" s="22" t="s">
        <v>131</v>
      </c>
      <c r="D117" s="25">
        <v>4000</v>
      </c>
      <c r="E117" s="24">
        <v>2000</v>
      </c>
      <c r="F117" s="25">
        <v>4000</v>
      </c>
    </row>
    <row r="118" spans="1:6" ht="60" customHeight="1" x14ac:dyDescent="0.2">
      <c r="A118" s="42" t="s">
        <v>132</v>
      </c>
      <c r="B118" s="50"/>
      <c r="C118" s="22" t="s">
        <v>133</v>
      </c>
      <c r="D118" s="25">
        <v>31510.5</v>
      </c>
      <c r="E118" s="24">
        <v>31510.5</v>
      </c>
      <c r="F118" s="25">
        <v>0</v>
      </c>
    </row>
    <row r="119" spans="1:6" x14ac:dyDescent="0.2">
      <c r="A119" s="21" t="s">
        <v>134</v>
      </c>
      <c r="B119" s="22" t="s">
        <v>10</v>
      </c>
      <c r="C119" s="22" t="s">
        <v>135</v>
      </c>
      <c r="D119" s="25">
        <v>471676.93985999998</v>
      </c>
      <c r="E119" s="24">
        <v>232340.46885999999</v>
      </c>
      <c r="F119" s="25">
        <v>61960.086860000003</v>
      </c>
    </row>
    <row r="120" spans="1:6" s="4" customFormat="1" ht="18" x14ac:dyDescent="0.2">
      <c r="A120" s="17" t="s">
        <v>136</v>
      </c>
      <c r="B120" s="11" t="s">
        <v>10</v>
      </c>
      <c r="C120" s="11" t="s">
        <v>137</v>
      </c>
      <c r="D120" s="18">
        <f>D121+D122+D126+D123+D124+D125</f>
        <v>501343.24328</v>
      </c>
      <c r="E120" s="18">
        <f>E121+E122+E126+E123+E124+E125</f>
        <v>523964.20520000003</v>
      </c>
      <c r="F120" s="18">
        <f>F121+F122+F126+F123+F124+F125</f>
        <v>508649.34784</v>
      </c>
    </row>
    <row r="121" spans="1:6" ht="29.25" x14ac:dyDescent="0.2">
      <c r="A121" s="21" t="s">
        <v>138</v>
      </c>
      <c r="B121" s="22" t="s">
        <v>10</v>
      </c>
      <c r="C121" s="22" t="s">
        <v>139</v>
      </c>
      <c r="D121" s="25">
        <v>1384.14528</v>
      </c>
      <c r="E121" s="24">
        <v>1448.8848</v>
      </c>
      <c r="F121" s="25">
        <v>1505.4322400000001</v>
      </c>
    </row>
    <row r="122" spans="1:6" ht="35.25" customHeight="1" x14ac:dyDescent="0.2">
      <c r="A122" s="51" t="s">
        <v>140</v>
      </c>
      <c r="B122" s="22" t="s">
        <v>10</v>
      </c>
      <c r="C122" s="22" t="s">
        <v>141</v>
      </c>
      <c r="D122" s="25">
        <v>459961.19799999997</v>
      </c>
      <c r="E122" s="24">
        <v>470681.01040000003</v>
      </c>
      <c r="F122" s="25">
        <v>494754.60560000001</v>
      </c>
    </row>
    <row r="123" spans="1:6" ht="49.5" customHeight="1" x14ac:dyDescent="0.2">
      <c r="A123" s="21" t="s">
        <v>142</v>
      </c>
      <c r="B123" s="50" t="s">
        <v>10</v>
      </c>
      <c r="C123" s="43" t="s">
        <v>143</v>
      </c>
      <c r="D123" s="23">
        <v>39997.9</v>
      </c>
      <c r="E123" s="24">
        <v>51834.31</v>
      </c>
      <c r="F123" s="25">
        <v>12389.31</v>
      </c>
    </row>
    <row r="124" spans="1:6" ht="49.5" customHeight="1" x14ac:dyDescent="0.2">
      <c r="A124" s="21" t="s">
        <v>144</v>
      </c>
      <c r="B124" s="50"/>
      <c r="C124" s="43" t="s">
        <v>145</v>
      </c>
      <c r="D124" s="23">
        <v>0</v>
      </c>
      <c r="E124" s="24">
        <v>0</v>
      </c>
      <c r="F124" s="25">
        <v>0</v>
      </c>
    </row>
    <row r="125" spans="1:6" ht="49.5" customHeight="1" x14ac:dyDescent="0.2">
      <c r="A125" s="21" t="s">
        <v>146</v>
      </c>
      <c r="B125" s="50"/>
      <c r="C125" s="43" t="s">
        <v>147</v>
      </c>
      <c r="D125" s="23">
        <v>0</v>
      </c>
      <c r="E125" s="24">
        <v>0</v>
      </c>
      <c r="F125" s="25">
        <v>0</v>
      </c>
    </row>
    <row r="126" spans="1:6" x14ac:dyDescent="0.2">
      <c r="A126" s="21" t="s">
        <v>148</v>
      </c>
      <c r="B126" s="22" t="s">
        <v>10</v>
      </c>
      <c r="C126" s="22" t="s">
        <v>149</v>
      </c>
      <c r="D126" s="25">
        <v>0</v>
      </c>
      <c r="E126" s="24">
        <v>0</v>
      </c>
      <c r="F126" s="25">
        <v>0</v>
      </c>
    </row>
    <row r="127" spans="1:6" s="4" customFormat="1" x14ac:dyDescent="0.2">
      <c r="A127" s="17" t="s">
        <v>150</v>
      </c>
      <c r="B127" s="11" t="s">
        <v>10</v>
      </c>
      <c r="C127" s="11" t="s">
        <v>151</v>
      </c>
      <c r="D127" s="18">
        <f>D130+D128+D129</f>
        <v>24340.335999999999</v>
      </c>
      <c r="E127" s="18">
        <f>E130+E128+E129</f>
        <v>28949.036</v>
      </c>
      <c r="F127" s="18">
        <f>F130+F128+F129</f>
        <v>26483.435999999998</v>
      </c>
    </row>
    <row r="128" spans="1:6" s="4" customFormat="1" ht="48.75" x14ac:dyDescent="0.2">
      <c r="A128" s="51" t="s">
        <v>152</v>
      </c>
      <c r="B128" s="11"/>
      <c r="C128" s="52" t="s">
        <v>153</v>
      </c>
      <c r="D128" s="23">
        <v>855.13599999999997</v>
      </c>
      <c r="E128" s="53">
        <v>855.13599999999997</v>
      </c>
      <c r="F128" s="54">
        <v>855.13599999999997</v>
      </c>
    </row>
    <row r="129" spans="1:6" s="4" customFormat="1" ht="58.5" x14ac:dyDescent="0.2">
      <c r="A129" s="51" t="s">
        <v>154</v>
      </c>
      <c r="B129" s="11"/>
      <c r="C129" s="22" t="s">
        <v>155</v>
      </c>
      <c r="D129" s="55">
        <v>16920.3</v>
      </c>
      <c r="E129" s="53">
        <v>17542.599999999999</v>
      </c>
      <c r="F129" s="54">
        <v>17542.599999999999</v>
      </c>
    </row>
    <row r="130" spans="1:6" ht="19.5" x14ac:dyDescent="0.2">
      <c r="A130" s="21" t="s">
        <v>156</v>
      </c>
      <c r="B130" s="22" t="s">
        <v>10</v>
      </c>
      <c r="C130" s="22" t="s">
        <v>157</v>
      </c>
      <c r="D130" s="56">
        <v>6564.9</v>
      </c>
      <c r="E130" s="24">
        <v>10551.3</v>
      </c>
      <c r="F130" s="25">
        <v>8085.7</v>
      </c>
    </row>
    <row r="131" spans="1:6" s="4" customFormat="1" ht="18" hidden="1" x14ac:dyDescent="0.2">
      <c r="A131" s="17" t="s">
        <v>158</v>
      </c>
      <c r="B131" s="11" t="s">
        <v>10</v>
      </c>
      <c r="C131" s="11" t="s">
        <v>159</v>
      </c>
      <c r="D131" s="9">
        <f>D133</f>
        <v>0</v>
      </c>
      <c r="E131" s="20">
        <f>E133</f>
        <v>0</v>
      </c>
      <c r="F131" s="18"/>
    </row>
    <row r="132" spans="1:6" ht="19.5" hidden="1" x14ac:dyDescent="0.2">
      <c r="A132" s="21" t="s">
        <v>160</v>
      </c>
      <c r="B132" s="22" t="s">
        <v>10</v>
      </c>
      <c r="C132" s="22" t="s">
        <v>161</v>
      </c>
      <c r="D132" s="25">
        <v>100000</v>
      </c>
      <c r="E132" s="57">
        <v>100000</v>
      </c>
      <c r="F132" s="25"/>
    </row>
    <row r="133" spans="1:6" ht="19.5" hidden="1" x14ac:dyDescent="0.2">
      <c r="A133" s="21" t="s">
        <v>162</v>
      </c>
      <c r="B133" s="22" t="s">
        <v>10</v>
      </c>
      <c r="C133" s="22" t="s">
        <v>163</v>
      </c>
      <c r="D133" s="25"/>
      <c r="E133" s="57"/>
      <c r="F133" s="25"/>
    </row>
    <row r="134" spans="1:6" ht="29.25" hidden="1" x14ac:dyDescent="0.2">
      <c r="A134" s="21" t="s">
        <v>164</v>
      </c>
      <c r="B134" s="22" t="s">
        <v>10</v>
      </c>
      <c r="C134" s="22" t="s">
        <v>165</v>
      </c>
      <c r="D134" s="25"/>
      <c r="E134" s="57"/>
      <c r="F134" s="25"/>
    </row>
    <row r="135" spans="1:6" ht="29.25" hidden="1" x14ac:dyDescent="0.2">
      <c r="A135" s="58" t="s">
        <v>166</v>
      </c>
      <c r="B135" s="59" t="s">
        <v>10</v>
      </c>
      <c r="C135" s="59" t="s">
        <v>167</v>
      </c>
      <c r="D135" s="60"/>
      <c r="E135" s="61"/>
      <c r="F135" s="60"/>
    </row>
    <row r="136" spans="1:6" x14ac:dyDescent="0.2">
      <c r="A136" s="17" t="s">
        <v>168</v>
      </c>
      <c r="B136" s="62"/>
      <c r="C136" s="11" t="s">
        <v>169</v>
      </c>
      <c r="D136" s="63">
        <f>D137</f>
        <v>140</v>
      </c>
      <c r="E136" s="63">
        <f>E137</f>
        <v>140</v>
      </c>
      <c r="F136" s="63">
        <f>F137</f>
        <v>140</v>
      </c>
    </row>
    <row r="137" spans="1:6" ht="29.25" x14ac:dyDescent="0.2">
      <c r="A137" s="64" t="s">
        <v>170</v>
      </c>
      <c r="B137" s="65"/>
      <c r="C137" s="22" t="s">
        <v>171</v>
      </c>
      <c r="D137" s="66">
        <v>140</v>
      </c>
      <c r="E137" s="66">
        <v>140</v>
      </c>
      <c r="F137" s="66">
        <v>140</v>
      </c>
    </row>
    <row r="141" spans="1:6" ht="15.75" x14ac:dyDescent="0.25">
      <c r="C141" s="67"/>
    </row>
  </sheetData>
  <mergeCells count="9">
    <mergeCell ref="A2:F2"/>
    <mergeCell ref="A3:F3"/>
    <mergeCell ref="A4:A10"/>
    <mergeCell ref="B4:B10"/>
    <mergeCell ref="C4:C10"/>
    <mergeCell ref="D4:D10"/>
    <mergeCell ref="E4:F4"/>
    <mergeCell ref="F5:F10"/>
    <mergeCell ref="E6:E10"/>
  </mergeCells>
  <pageMargins left="0.59055100000000005" right="0.39370099999999991" top="0.39370099999999991" bottom="0.39370099999999991" header="0" footer="0"/>
  <pageSetup paperSize="9" scale="8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Доходы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USR130117</cp:lastModifiedBy>
  <cp:revision>2</cp:revision>
  <cp:lastPrinted>2023-03-27T05:08:46Z</cp:lastPrinted>
  <dcterms:created xsi:type="dcterms:W3CDTF">1999-06-18T11:49:00Z</dcterms:created>
  <dcterms:modified xsi:type="dcterms:W3CDTF">2023-03-27T05:08:49Z</dcterms:modified>
  <cp:version>1048576</cp:version>
</cp:coreProperties>
</file>